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小瀧貴子\Desktop\【市町村財政課311〆】令和６年度財政状況資料集の作成等について\提出用\"/>
    </mc:Choice>
  </mc:AlternateContent>
  <xr:revisionPtr revIDLastSave="0" documentId="13_ncr:1_{84DD7A0C-1503-4551-89C2-0684478FD4F0}" xr6:coauthVersionLast="47" xr6:coauthVersionMax="47" xr10:uidLastSave="{00000000-0000-0000-0000-000000000000}"/>
  <bookViews>
    <workbookView xWindow="-28920" yWindow="-87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U38" i="10"/>
  <c r="C38" i="10"/>
  <c r="CO37" i="10"/>
  <c r="BE37" i="10"/>
  <c r="U37" i="10"/>
  <c r="C37" i="10"/>
  <c r="CO36" i="10"/>
  <c r="BE36" i="10"/>
  <c r="C36" i="10"/>
  <c r="BE35" i="10"/>
  <c r="CO34" i="10"/>
  <c r="CO35" i="10" s="1"/>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AM37" i="10" s="1"/>
  <c r="AM38" i="10" s="1"/>
</calcChain>
</file>

<file path=xl/sharedStrings.xml><?xml version="1.0" encoding="utf-8"?>
<sst xmlns="http://schemas.openxmlformats.org/spreadsheetml/2006/main" count="1070" uniqueCount="570">
  <si>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</si>
  <si>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</si>
  <si>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</si>
  <si>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</si>
  <si>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</si>
  <si>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</si>
  <si>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</si>
  <si>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</si>
  <si>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</si>
  <si>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</si>
  <si>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</si>
  <si>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</si>
  <si>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</si>
  <si>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</si>
  <si>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</si>
  <si>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</si>
  <si>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</si>
  <si>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</si>
  <si>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</si>
  <si>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</si>
  <si>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</si>
  <si>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</si>
  <si>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</si>
  <si>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</si>
  <si>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</si>
  <si>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</si>
  <si>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</si>
  <si>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</si>
  <si>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</si>
  <si>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</si>
  <si>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</si>
  <si>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</si>
  <si>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</si>
  <si>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</si>
  <si>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</si>
  <si>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</si>
  <si>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</si>
  <si>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</si>
  <si>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</si>
  <si>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</si>
  <si>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</si>
  <si>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</si>
  <si>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</si>
  <si>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</si>
  <si>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</si>
  <si>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</si>
  <si>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</si>
  <si>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</si>
  <si>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</si>
  <si>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</si>
  <si>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</si>
  <si>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</si>
  <si>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</si>
  <si>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</si>
  <si>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</si>
  <si>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</si>
  <si>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</si>
  <si>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</si>
  <si>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</si>
  <si>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</si>
  <si>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</si>
  <si>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</si>
  <si>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</si>
  <si>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</si>
  <si>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</si>
  <si>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</si>
  <si>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</si>
  <si>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</si>
  <si>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</si>
  <si>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</si>
  <si>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</si>
  <si>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</si>
  <si>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</si>
  <si>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</si>
  <si>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</si>
  <si>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</si>
  <si>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</si>
  <si>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</si>
  <si>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</si>
  <si>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</si>
  <si>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</si>
  <si>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</si>
  <si>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</si>
  <si>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</si>
  <si>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</si>
  <si>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</si>
  <si>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</si>
  <si>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</si>
  <si>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</si>
  <si>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</si>
  <si>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</si>
  <si>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</si>
  <si>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</si>
  <si>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</si>
  <si>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</si>
  <si>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</si>
  <si>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</si>
  <si>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</si>
  <si>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</si>
  <si>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</si>
  <si>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</si>
  <si>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</si>
  <si>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</si>
  <si>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</si>
  <si>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</si>
  <si>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</si>
  <si>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</si>
  <si>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</si>
  <si>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</si>
  <si>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</si>
  <si>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</si>
  <si>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</si>
  <si>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</si>
  <si>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</si>
  <si>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</si>
  <si>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</si>
  <si>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</si>
  <si>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</si>
  <si>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</si>
  <si>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</si>
  <si>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</si>
  <si>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</si>
  <si>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</si>
  <si>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</si>
  <si>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</si>
  <si>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</si>
  <si>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</si>
  <si>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</si>
  <si>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</si>
  <si>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</si>
  <si>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</si>
  <si>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</si>
  <si>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</si>
  <si>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</si>
  <si>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</si>
  <si>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</si>
  <si>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</si>
  <si>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</si>
  <si>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</si>
  <si>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</si>
  <si>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</si>
  <si>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</si>
  <si>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</si>
  <si>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</si>
  <si>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</si>
  <si>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</si>
  <si>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</si>
  <si>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</si>
  <si>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</si>
  <si>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</si>
  <si>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</si>
  <si>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</si>
  <si>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</si>
  <si>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</si>
  <si>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</si>
  <si>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</si>
  <si>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</si>
  <si>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</si>
  <si>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</si>
  <si>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</si>
  <si>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</si>
  <si>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</si>
  <si>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</si>
  <si>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</si>
  <si>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</si>
  <si>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</si>
  <si>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</si>
  <si>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</si>
  <si>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</si>
  <si>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</si>
  <si>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</si>
  <si>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</si>
  <si>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</si>
  <si>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</si>
  <si>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</si>
  <si>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</si>
  <si>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</si>
  <si>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</si>
  <si>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</si>
  <si>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</si>
  <si>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</si>
  <si>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</si>
  <si>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</si>
  <si>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</si>
  <si>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</si>
  <si>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</si>
  <si>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</si>
  <si>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</si>
  <si>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</si>
  <si>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</si>
  <si>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</si>
  <si>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</si>
  <si>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</si>
  <si>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</si>
  <si>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</si>
  <si>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</si>
  <si>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</si>
  <si>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</si>
  <si>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</si>
  <si>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</si>
  <si>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</si>
  <si>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</si>
  <si>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</si>
  <si>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福島県磐梯町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</si>
  <si>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</si>
  <si>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</si>
  <si>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</si>
  <si>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</si>
  <si>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</si>
  <si>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</si>
  <si>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</si>
  <si>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</si>
  <si>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</si>
  <si>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</si>
  <si>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</si>
  <si>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</si>
  <si>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</si>
  <si>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</si>
  <si>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</si>
  <si>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</si>
  <si>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</si>
  <si>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</si>
  <si>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</si>
  <si>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</si>
  <si>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</si>
  <si>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</si>
  <si>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</si>
  <si>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</si>
  <si>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</si>
  <si>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</si>
  <si>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</si>
  <si>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</si>
  <si>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</si>
  <si>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</si>
  <si>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</si>
  <si>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</si>
  <si>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</si>
  <si>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</si>
  <si>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</si>
  <si>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</si>
  <si>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</si>
  <si>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</si>
  <si>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</si>
  <si>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</si>
  <si>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</si>
  <si>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</si>
  <si>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</si>
  <si>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</si>
  <si>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</si>
  <si>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</si>
  <si>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</si>
  <si>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</si>
  <si>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</si>
  <si>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</si>
  <si>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</si>
  <si>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</si>
  <si>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</si>
  <si>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</si>
  <si>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</si>
  <si>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</si>
  <si>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</si>
  <si>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</si>
  <si>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</si>
  <si>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</si>
  <si>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</si>
  <si>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</si>
  <si>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</si>
  <si>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</si>
  <si>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</si>
  <si>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</si>
  <si>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</si>
  <si>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</si>
  <si>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</si>
  <si>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</si>
  <si>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</si>
  <si>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</si>
  <si>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</si>
  <si>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</si>
  <si>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</si>
  <si>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</si>
  <si>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</si>
  <si>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</si>
  <si>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</si>
  <si>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</si>
  <si>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</si>
  <si>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</si>
  <si>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</si>
  <si>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</si>
  <si>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</si>
  <si>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</si>
  <si>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</si>
  <si>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</si>
  <si>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</si>
  <si>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</si>
  <si>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</si>
  <si>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</si>
  <si>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</si>
  <si>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</si>
  <si>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</si>
  <si>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</si>
  <si>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</si>
  <si>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</si>
  <si>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</si>
  <si>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</si>
  <si>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</si>
  <si>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</si>
  <si>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</si>
  <si>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</si>
  <si>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</si>
  <si>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</si>
  <si>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</si>
  <si>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</si>
  <si>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</si>
  <si>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</si>
  <si>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</si>
  <si>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</si>
  <si>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</si>
  <si>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</si>
  <si>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</si>
  <si>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</si>
  <si>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</si>
  <si>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</si>
  <si>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</si>
  <si>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</si>
  <si>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</si>
  <si>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</si>
  <si>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</si>
  <si>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</si>
  <si>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</si>
  <si>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</si>
  <si>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</si>
  <si>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</si>
  <si>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</si>
  <si>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</si>
  <si>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</si>
  <si>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</si>
  <si>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</si>
  <si>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</si>
  <si>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</si>
  <si>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</si>
  <si>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</si>
  <si>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</si>
  <si>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</si>
  <si>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</si>
  <si>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</si>
  <si>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</si>
  <si>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</si>
  <si>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</si>
  <si>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</si>
  <si>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</si>
  <si>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</si>
  <si>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</si>
  <si>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</si>
  <si>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</si>
  <si>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福島県磐梯町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</si>
  <si>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</si>
  <si>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</si>
  <si>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</si>
  <si>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</si>
  <si>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</si>
  <si>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</si>
  <si>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</si>
  <si>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</si>
  <si>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</si>
  <si>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</si>
  <si>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</si>
  <si>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</si>
  <si>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</si>
  <si>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</si>
  <si>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</si>
  <si>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</si>
  <si>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</si>
  <si>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</si>
  <si>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</si>
  <si>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</si>
  <si>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</si>
  <si>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</si>
  <si>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</si>
  <si>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</si>
  <si>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</si>
  <si>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</si>
  <si>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</si>
  <si>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</si>
  <si>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</si>
  <si>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</si>
  <si>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</si>
  <si>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</si>
  <si>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</si>
  <si>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</si>
  <si>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</si>
  <si>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</si>
  <si>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</si>
  <si>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t>
    <phoneticPr fontId="5"/>
  </si>
  <si>
    <t>法適用企業</t>
    <phoneticPr fontId="5"/>
  </si>
  <si>
    <t>下水道事業（特定環境保全公共下水道事業）</t>
    <phoneticPr fontId="5"/>
  </si>
  <si>
    <t>下水道事業（農業集落排水事業）</t>
    <phoneticPr fontId="5"/>
  </si>
  <si>
    <t>下水道事業（林業集落排水事業）</t>
    <phoneticPr fontId="5"/>
  </si>
  <si>
    <t>下水道事業（特定地域生活排水処理事業）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</si>
  <si>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</si>
  <si>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</si>
  <si>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</si>
  <si>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</si>
  <si>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</si>
  <si>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</si>
  <si>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</si>
  <si>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</si>
  <si>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</si>
  <si>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</si>
  <si>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</si>
  <si>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</si>
  <si>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</si>
  <si>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</si>
  <si>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</si>
  <si>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</si>
  <si>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</si>
  <si>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</si>
  <si>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</si>
  <si>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</si>
  <si>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</si>
  <si>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</si>
  <si>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</si>
  <si>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</si>
  <si>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</si>
  <si>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</si>
  <si>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</si>
  <si>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</si>
  <si>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</si>
  <si>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</si>
  <si>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</si>
  <si>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</si>
  <si>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</si>
  <si>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</si>
  <si>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</si>
  <si>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</si>
  <si>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</si>
  <si>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</si>
  <si>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</si>
  <si>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</si>
  <si>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</si>
  <si>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</si>
  <si>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</si>
  <si>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</si>
  <si>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</si>
  <si>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</si>
  <si>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</si>
  <si>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</si>
  <si>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</si>
  <si>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</si>
  <si>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</si>
  <si>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</si>
  <si>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</si>
  <si>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</si>
  <si>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</si>
  <si>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</si>
  <si>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</si>
  <si>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</si>
  <si>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</si>
  <si>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</si>
  <si>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</si>
  <si>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</si>
  <si>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</si>
  <si>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</si>
  <si>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</si>
  <si>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</si>
  <si>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</si>
  <si>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</si>
  <si>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</si>
  <si>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</si>
  <si>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</si>
  <si>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</si>
  <si>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</si>
  <si>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</si>
  <si>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</si>
  <si>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</si>
  <si>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</si>
  <si>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</si>
  <si>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</si>
  <si>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</si>
  <si>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</si>
  <si>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</si>
  <si>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</si>
  <si>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</si>
  <si>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</si>
  <si>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</si>
  <si>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</si>
  <si>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</si>
  <si>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</si>
  <si>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</si>
  <si>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</si>
  <si>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</si>
  <si>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</si>
  <si>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</si>
  <si>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</si>
  <si>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</si>
  <si>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</si>
  <si>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</si>
  <si>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</si>
  <si>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</si>
  <si>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</si>
  <si>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</si>
  <si>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</si>
  <si>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</si>
  <si>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</si>
  <si>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</si>
  <si>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</si>
  <si>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</si>
  <si>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</si>
  <si>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</si>
  <si>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</si>
  <si>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</si>
  <si>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</si>
  <si>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</si>
  <si>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</si>
  <si>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</si>
  <si>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</si>
  <si>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</si>
  <si>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</si>
  <si>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</si>
  <si>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</si>
  <si>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</si>
  <si>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</si>
  <si>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</si>
  <si>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</si>
  <si>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</si>
  <si>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</si>
  <si>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</si>
  <si>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</si>
  <si>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</si>
  <si>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</si>
  <si>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</si>
  <si>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</si>
  <si>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</si>
  <si>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</si>
  <si>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</si>
  <si>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</si>
  <si>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12.98</t>
  </si>
  <si>
    <t>▲ 5.42</t>
  </si>
  <si>
    <t>▲ 2.22</t>
  </si>
  <si>
    <t>水道事業</t>
  </si>
  <si>
    <t>一般会計</t>
  </si>
  <si>
    <t>介護保険特別会計</t>
  </si>
  <si>
    <t>下水道事業（特定環境保全公共下水道事業）</t>
  </si>
  <si>
    <t>国民健康保険特別会計</t>
  </si>
  <si>
    <t>下水道事業（農業集落排水事業）</t>
  </si>
  <si>
    <t>下水道事業（林業集落排水事業）</t>
  </si>
  <si>
    <t>下水道事業（特定地域生活排水処理事業）</t>
  </si>
  <si>
    <t>その他会計（赤字）</t>
  </si>
  <si>
    <t>その他会計（黒字）</t>
  </si>
  <si>
    <t>R02</t>
    <phoneticPr fontId="5"/>
  </si>
  <si>
    <t>R03</t>
    <phoneticPr fontId="5"/>
  </si>
  <si>
    <t>R04</t>
    <phoneticPr fontId="5"/>
  </si>
  <si>
    <t>R05</t>
    <phoneticPr fontId="5"/>
  </si>
  <si>
    <t>R06</t>
    <phoneticPr fontId="5"/>
  </si>
  <si>
    <t>(ふるさと基金(R06年度末現在))</t>
    <phoneticPr fontId="2"/>
  </si>
  <si>
    <t>(公共施設整備基金(R06年度末現在))</t>
    <phoneticPr fontId="2"/>
  </si>
  <si>
    <t>(ゆめ夢基金(R06年度末現在))</t>
    <phoneticPr fontId="2"/>
  </si>
  <si>
    <t>(過疎地域持続的発展特別事業基金(R06年度末現在))</t>
    <phoneticPr fontId="2"/>
  </si>
  <si>
    <t>(青少年育成基金(R06年度末現在))</t>
    <phoneticPr fontId="2"/>
  </si>
  <si>
    <t>会津地方広域市町村圏整備組合一般会計</t>
  </si>
  <si>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10"/>
  </si>
  <si>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10"/>
  </si>
  <si>
    <t>福島県市町村総合事務組合消防補償等特別会計</t>
    <rPh sb="12" eb="14">
      <t>ショウボウ</t>
    </rPh>
    <rPh sb="14" eb="16">
      <t>ホショウ</t>
    </rPh>
    <rPh sb="16" eb="17">
      <t>トウ</t>
    </rPh>
    <rPh sb="17" eb="21">
      <t>トクベツカイケイ</t>
    </rPh>
    <phoneticPr fontId="10"/>
  </si>
  <si>
    <t>福島県市町村総合事務組合消防賞じゅつ金特別会計</t>
    <rPh sb="12" eb="14">
      <t>ショウボウ</t>
    </rPh>
    <rPh sb="14" eb="15">
      <t>ショウ</t>
    </rPh>
    <rPh sb="18" eb="19">
      <t>キン</t>
    </rPh>
    <rPh sb="19" eb="23">
      <t>トクベツカイケイ</t>
    </rPh>
    <phoneticPr fontId="10"/>
  </si>
  <si>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10"/>
  </si>
  <si>
    <t>福島県市町村総合事務組合 自治会管理特別会計</t>
    <rPh sb="13" eb="16">
      <t>ジチカイ</t>
    </rPh>
    <rPh sb="16" eb="18">
      <t>カンリ</t>
    </rPh>
    <rPh sb="18" eb="22">
      <t>トクベツカイケイ</t>
    </rPh>
    <phoneticPr fontId="10"/>
  </si>
  <si>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10"/>
  </si>
  <si>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0"/>
  </si>
  <si>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10"/>
  </si>
  <si>
    <t>磐梯清水平開発 株式会社</t>
    <rPh sb="0" eb="2">
      <t>バンダイ</t>
    </rPh>
    <rPh sb="2" eb="4">
      <t>シミズ</t>
    </rPh>
    <rPh sb="4" eb="5">
      <t>ダイラ</t>
    </rPh>
    <rPh sb="5" eb="7">
      <t>カイハツ</t>
    </rPh>
    <rPh sb="8" eb="12">
      <t>カブシキガイシャ</t>
    </rPh>
    <phoneticPr fontId="10"/>
  </si>
  <si>
    <t>一般社団法人 ばんだい振興公社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</si>
</sst>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5034-4BE0-8915-83C3AC8029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125976</c:v>
                </c:pt>
                <c:pt idx="1">
                  <c:v>130605</c:v>
                </c:pt>
                <c:pt idx="2">
                  <c:v>149764</c:v>
                </c:pt>
                <c:pt idx="3">
                  <c:v>145981</c:v>
                </c:pt>
                <c:pt idx="4">
                  <c:v>136578</c:v>
                </c:pt>
              </c:numCache>
            </c:numRef>
          </c:val>
          <c:smooth val="0"/>
          <c:extLst>
            <c:ext xmlns:c16="http://schemas.microsoft.com/office/drawing/2014/chart" uri="{C3380CC4-5D6E-409C-BE32-E72D297353CC}">
              <c16:uniqueId val="{00000001-5034-4BE0-8915-83C3AC8029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5.53</c:v>
                </c:pt>
                <c:pt idx="1">
                  <c:v>5.14</c:v>
                </c:pt>
                <c:pt idx="2">
                  <c:v>5.83</c:v>
                </c:pt>
                <c:pt idx="3">
                  <c:v>6.03</c:v>
                </c:pt>
                <c:pt idx="4">
                  <c:v>7.45</c:v>
                </c:pt>
              </c:numCache>
            </c:numRef>
          </c:val>
          <c:extLst>
            <c:ext xmlns:c16="http://schemas.microsoft.com/office/drawing/2014/chart" uri="{C3380CC4-5D6E-409C-BE32-E72D297353CC}">
              <c16:uniqueId val="{00000000-4759-46E0-9C60-B1CD8EBE3E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14.76</c:v>
                </c:pt>
                <c:pt idx="1">
                  <c:v>32.6</c:v>
                </c:pt>
                <c:pt idx="2">
                  <c:v>37.24</c:v>
                </c:pt>
                <c:pt idx="3">
                  <c:v>31.66</c:v>
                </c:pt>
                <c:pt idx="4">
                  <c:v>27.6</c:v>
                </c:pt>
              </c:numCache>
            </c:numRef>
          </c:val>
          <c:extLst>
            <c:ext xmlns:c16="http://schemas.microsoft.com/office/drawing/2014/chart" uri="{C3380CC4-5D6E-409C-BE32-E72D297353CC}">
              <c16:uniqueId val="{00000001-4759-46E0-9C60-B1CD8EBE3E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-12.98</c:v>
                </c:pt>
                <c:pt idx="1">
                  <c:v>19.079999999999998</c:v>
                </c:pt>
                <c:pt idx="2">
                  <c:v>4.3899999999999997</c:v>
                </c:pt>
                <c:pt idx="3">
                  <c:v>-5.42</c:v>
                </c:pt>
                <c:pt idx="4">
                  <c:v>-2.2200000000000002</c:v>
                </c:pt>
              </c:numCache>
            </c:numRef>
          </c:val>
          <c:smooth val="0"/>
          <c:extLst>
            <c:ext xmlns:c16="http://schemas.microsoft.com/office/drawing/2014/chart" uri="{C3380CC4-5D6E-409C-BE32-E72D297353CC}">
              <c16:uniqueId val="{00000002-4759-46E0-9C60-B1CD8EBE3E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c:v>
                </c:pt>
                <c:pt idx="2">
                  <c:v>#N/A</c:v>
                </c:pt>
                <c:pt idx="3">
                  <c:v>0.99</c:v>
                </c:pt>
                <c:pt idx="4">
                  <c:v>#N/A</c:v>
                </c:pt>
                <c:pt idx="5">
                  <c:v>1.2</c:v>
                </c:pt>
                <c:pt idx="6">
                  <c:v>#N/A</c:v>
                </c:pt>
                <c:pt idx="7">
                  <c:v>0.96</c:v>
                </c:pt>
                <c:pt idx="8">
                  <c:v>#N/A</c:v>
                </c:pt>
                <c:pt idx="9">
                  <c:v>0</c:v>
                </c:pt>
              </c:numCache>
            </c:numRef>
          </c:val>
          <c:extLst>
            <c:ext xmlns:c16="http://schemas.microsoft.com/office/drawing/2014/chart" uri="{C3380CC4-5D6E-409C-BE32-E72D297353CC}">
              <c16:uniqueId val="{00000000-3B1F-49C2-A318-FA2977DE1F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1F-49C2-A318-FA2977DE1FC2}"/>
            </c:ext>
          </c:extLst>
        </c:ser>
        <c:ser>
          <c:idx val="2"/>
          <c:order val="2"/>
          <c:tx>
            <c:strRef>
              <c:f>データシート!$A$29</c:f>
              <c:strCache>
                <c:ptCount val="1"/>
                <c:pt idx="0">
                  <c:v>下水道事業（特定地域生活排水処理事業）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2-3B1F-49C2-A318-FA2977DE1FC2}"/>
            </c:ext>
          </c:extLst>
        </c:ser>
        <c:ser>
          <c:idx val="3"/>
          <c:order val="3"/>
          <c:tx>
            <c:strRef>
              <c:f>データシート!$A$30</c:f>
              <c:strCache>
                <c:ptCount val="1"/>
                <c:pt idx="0">
                  <c:v>下水道事業（林業集落排水事業）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3-3B1F-49C2-A318-FA2977DE1FC2}"/>
            </c:ext>
          </c:extLst>
        </c:ser>
        <c:ser>
          <c:idx val="4"/>
          <c:order val="4"/>
          <c:tx>
            <c:strRef>
              <c:f>データシート!$A$31</c:f>
              <c:strCache>
                <c:ptCount val="1"/>
                <c:pt idx="0">
                  <c:v>下水道事業（農業集落排水事業）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4-3B1F-49C2-A318-FA2977DE1FC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0.34</c:v>
                </c:pt>
                <c:pt idx="4">
                  <c:v>#N/A</c:v>
                </c:pt>
                <c:pt idx="5">
                  <c:v>0.3</c:v>
                </c:pt>
                <c:pt idx="6">
                  <c:v>#N/A</c:v>
                </c:pt>
                <c:pt idx="7">
                  <c:v>0.3</c:v>
                </c:pt>
                <c:pt idx="8">
                  <c:v>#N/A</c:v>
                </c:pt>
                <c:pt idx="9">
                  <c:v>0.22</c:v>
                </c:pt>
              </c:numCache>
            </c:numRef>
          </c:val>
          <c:extLst>
            <c:ext xmlns:c16="http://schemas.microsoft.com/office/drawing/2014/chart" uri="{C3380CC4-5D6E-409C-BE32-E72D297353CC}">
              <c16:uniqueId val="{00000005-3B1F-49C2-A318-FA2977DE1FC2}"/>
            </c:ext>
          </c:extLst>
        </c:ser>
        <c:ser>
          <c:idx val="6"/>
          <c:order val="6"/>
          <c:tx>
            <c:strRef>
              <c:f>データシート!$A$33</c:f>
              <c:strCache>
                <c:ptCount val="1"/>
                <c:pt idx="0">
                  <c:v>下水道事業（特定環境保全公共下水道事業）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2.34</c:v>
                </c:pt>
              </c:numCache>
            </c:numRef>
          </c:val>
          <c:extLst>
            <c:ext xmlns:c16="http://schemas.microsoft.com/office/drawing/2014/chart" uri="{C3380CC4-5D6E-409C-BE32-E72D297353CC}">
              <c16:uniqueId val="{00000006-3B1F-49C2-A318-FA2977DE1F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1.02</c:v>
                </c:pt>
                <c:pt idx="4">
                  <c:v>#N/A</c:v>
                </c:pt>
                <c:pt idx="5">
                  <c:v>2.61</c:v>
                </c:pt>
                <c:pt idx="6">
                  <c:v>#N/A</c:v>
                </c:pt>
                <c:pt idx="7">
                  <c:v>2.61</c:v>
                </c:pt>
                <c:pt idx="8">
                  <c:v>#N/A</c:v>
                </c:pt>
                <c:pt idx="9">
                  <c:v>4.16</c:v>
                </c:pt>
              </c:numCache>
            </c:numRef>
          </c:val>
          <c:extLst>
            <c:ext xmlns:c16="http://schemas.microsoft.com/office/drawing/2014/chart" uri="{C3380CC4-5D6E-409C-BE32-E72D297353CC}">
              <c16:uniqueId val="{00000007-3B1F-49C2-A318-FA2977DE1FC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5.53</c:v>
                </c:pt>
                <c:pt idx="2">
                  <c:v>#N/A</c:v>
                </c:pt>
                <c:pt idx="3">
                  <c:v>5.14</c:v>
                </c:pt>
                <c:pt idx="4">
                  <c:v>#N/A</c:v>
                </c:pt>
                <c:pt idx="5">
                  <c:v>6.82</c:v>
                </c:pt>
                <c:pt idx="6">
                  <c:v>#N/A</c:v>
                </c:pt>
                <c:pt idx="7">
                  <c:v>6.03</c:v>
                </c:pt>
                <c:pt idx="8">
                  <c:v>#N/A</c:v>
                </c:pt>
                <c:pt idx="9">
                  <c:v>7.44</c:v>
                </c:pt>
              </c:numCache>
            </c:numRef>
          </c:val>
          <c:extLst>
            <c:ext xmlns:c16="http://schemas.microsoft.com/office/drawing/2014/chart" uri="{C3380CC4-5D6E-409C-BE32-E72D297353CC}">
              <c16:uniqueId val="{00000008-3B1F-49C2-A318-FA2977DE1FC2}"/>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39.35</c:v>
                </c:pt>
              </c:numCache>
            </c:numRef>
          </c:val>
          <c:extLst>
            <c:ext xmlns:c16="http://schemas.microsoft.com/office/drawing/2014/chart" uri="{C3380CC4-5D6E-409C-BE32-E72D297353CC}">
              <c16:uniqueId val="{00000009-3B1F-49C2-A318-FA2977DE1F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631</c:v>
                </c:pt>
                <c:pt idx="5">
                  <c:v>636</c:v>
                </c:pt>
                <c:pt idx="8">
                  <c:v>638</c:v>
                </c:pt>
                <c:pt idx="11">
                  <c:v>630</c:v>
                </c:pt>
                <c:pt idx="14">
                  <c:v>614</c:v>
                </c:pt>
              </c:numCache>
            </c:numRef>
          </c:val>
          <c:extLst>
            <c:ext xmlns:c16="http://schemas.microsoft.com/office/drawing/2014/chart" uri="{C3380CC4-5D6E-409C-BE32-E72D297353CC}">
              <c16:uniqueId val="{00000000-E1AF-4C87-8134-B303114901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1AF-4C87-8134-B303114901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E1AF-4C87-8134-B303114901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3</c:v>
                </c:pt>
                <c:pt idx="9">
                  <c:v>3</c:v>
                </c:pt>
                <c:pt idx="12">
                  <c:v>6</c:v>
                </c:pt>
              </c:numCache>
            </c:numRef>
          </c:val>
          <c:extLst>
            <c:ext xmlns:c16="http://schemas.microsoft.com/office/drawing/2014/chart" uri="{C3380CC4-5D6E-409C-BE32-E72D297353CC}">
              <c16:uniqueId val="{00000003-E1AF-4C87-8134-B303114901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123</c:v>
                </c:pt>
                <c:pt idx="3">
                  <c:v>120</c:v>
                </c:pt>
                <c:pt idx="6">
                  <c:v>119</c:v>
                </c:pt>
                <c:pt idx="9">
                  <c:v>117</c:v>
                </c:pt>
                <c:pt idx="12">
                  <c:v>120</c:v>
                </c:pt>
              </c:numCache>
            </c:numRef>
          </c:val>
          <c:extLst>
            <c:ext xmlns:c16="http://schemas.microsoft.com/office/drawing/2014/chart" uri="{C3380CC4-5D6E-409C-BE32-E72D297353CC}">
              <c16:uniqueId val="{00000004-E1AF-4C87-8134-B303114901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AF-4C87-8134-B303114901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1AF-4C87-8134-B303114901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743</c:v>
                </c:pt>
                <c:pt idx="3">
                  <c:v>745</c:v>
                </c:pt>
                <c:pt idx="6">
                  <c:v>750</c:v>
                </c:pt>
                <c:pt idx="9">
                  <c:v>743</c:v>
                </c:pt>
                <c:pt idx="12">
                  <c:v>667</c:v>
                </c:pt>
              </c:numCache>
            </c:numRef>
          </c:val>
          <c:extLst>
            <c:ext xmlns:c16="http://schemas.microsoft.com/office/drawing/2014/chart" uri="{C3380CC4-5D6E-409C-BE32-E72D297353CC}">
              <c16:uniqueId val="{00000007-E1AF-4C87-8134-B3031149014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238</c:v>
                </c:pt>
                <c:pt idx="2">
                  <c:v>#N/A</c:v>
                </c:pt>
                <c:pt idx="3">
                  <c:v>#N/A</c:v>
                </c:pt>
                <c:pt idx="4">
                  <c:v>232</c:v>
                </c:pt>
                <c:pt idx="5">
                  <c:v>#N/A</c:v>
                </c:pt>
                <c:pt idx="6">
                  <c:v>#N/A</c:v>
                </c:pt>
                <c:pt idx="7">
                  <c:v>235</c:v>
                </c:pt>
                <c:pt idx="8">
                  <c:v>#N/A</c:v>
                </c:pt>
                <c:pt idx="9">
                  <c:v>#N/A</c:v>
                </c:pt>
                <c:pt idx="10">
                  <c:v>234</c:v>
                </c:pt>
                <c:pt idx="11">
                  <c:v>#N/A</c:v>
                </c:pt>
                <c:pt idx="12">
                  <c:v>#N/A</c:v>
                </c:pt>
                <c:pt idx="13">
                  <c:v>181</c:v>
                </c:pt>
                <c:pt idx="14">
                  <c:v>#N/A</c:v>
                </c:pt>
              </c:numCache>
            </c:numRef>
          </c:val>
          <c:smooth val="0"/>
          <c:extLst>
            <c:ext xmlns:c16="http://schemas.microsoft.com/office/drawing/2014/chart" uri="{C3380CC4-5D6E-409C-BE32-E72D297353CC}">
              <c16:uniqueId val="{00000008-E1AF-4C87-8134-B3031149014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5963</c:v>
                </c:pt>
                <c:pt idx="5">
                  <c:v>5716</c:v>
                </c:pt>
                <c:pt idx="8">
                  <c:v>5664</c:v>
                </c:pt>
                <c:pt idx="11">
                  <c:v>5224</c:v>
                </c:pt>
                <c:pt idx="14">
                  <c:v>4799</c:v>
                </c:pt>
              </c:numCache>
            </c:numRef>
          </c:val>
          <c:extLst>
            <c:ext xmlns:c16="http://schemas.microsoft.com/office/drawing/2014/chart" uri="{C3380CC4-5D6E-409C-BE32-E72D297353CC}">
              <c16:uniqueId val="{00000000-C73B-47EE-A48E-90BE0F3E65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c:v>
                </c:pt>
                <c:pt idx="5">
                  <c:v>6</c:v>
                </c:pt>
                <c:pt idx="8">
                  <c:v>11</c:v>
                </c:pt>
                <c:pt idx="11">
                  <c:v>18</c:v>
                </c:pt>
                <c:pt idx="14">
                  <c:v>18</c:v>
                </c:pt>
              </c:numCache>
            </c:numRef>
          </c:val>
          <c:extLst>
            <c:ext xmlns:c16="http://schemas.microsoft.com/office/drawing/2014/chart" uri="{C3380CC4-5D6E-409C-BE32-E72D297353CC}">
              <c16:uniqueId val="{00000001-C73B-47EE-A48E-90BE0F3E65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1332</c:v>
                </c:pt>
                <c:pt idx="5">
                  <c:v>1690</c:v>
                </c:pt>
                <c:pt idx="8">
                  <c:v>1770</c:v>
                </c:pt>
                <c:pt idx="11">
                  <c:v>1865</c:v>
                </c:pt>
                <c:pt idx="14">
                  <c:v>1920</c:v>
                </c:pt>
              </c:numCache>
            </c:numRef>
          </c:val>
          <c:extLst>
            <c:ext xmlns:c16="http://schemas.microsoft.com/office/drawing/2014/chart" uri="{C3380CC4-5D6E-409C-BE32-E72D297353CC}">
              <c16:uniqueId val="{00000002-C73B-47EE-A48E-90BE0F3E65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3B-47EE-A48E-90BE0F3E65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3B-47EE-A48E-90BE0F3E65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3B-47EE-A48E-90BE0F3E65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202</c:v>
                </c:pt>
                <c:pt idx="3">
                  <c:v>185</c:v>
                </c:pt>
                <c:pt idx="6">
                  <c:v>170</c:v>
                </c:pt>
                <c:pt idx="9">
                  <c:v>132</c:v>
                </c:pt>
                <c:pt idx="12">
                  <c:v>254</c:v>
                </c:pt>
              </c:numCache>
            </c:numRef>
          </c:val>
          <c:extLst>
            <c:ext xmlns:c16="http://schemas.microsoft.com/office/drawing/2014/chart" uri="{C3380CC4-5D6E-409C-BE32-E72D297353CC}">
              <c16:uniqueId val="{00000006-C73B-47EE-A48E-90BE0F3E65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230</c:v>
                </c:pt>
                <c:pt idx="3">
                  <c:v>2628</c:v>
                </c:pt>
                <c:pt idx="6">
                  <c:v>3480</c:v>
                </c:pt>
                <c:pt idx="9">
                  <c:v>3460</c:v>
                </c:pt>
                <c:pt idx="12">
                  <c:v>3479</c:v>
                </c:pt>
              </c:numCache>
            </c:numRef>
          </c:val>
          <c:extLst>
            <c:ext xmlns:c16="http://schemas.microsoft.com/office/drawing/2014/chart" uri="{C3380CC4-5D6E-409C-BE32-E72D297353CC}">
              <c16:uniqueId val="{00000007-C73B-47EE-A48E-90BE0F3E65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1118</c:v>
                </c:pt>
                <c:pt idx="3">
                  <c:v>1033</c:v>
                </c:pt>
                <c:pt idx="6">
                  <c:v>988</c:v>
                </c:pt>
                <c:pt idx="9">
                  <c:v>901</c:v>
                </c:pt>
                <c:pt idx="12">
                  <c:v>825</c:v>
                </c:pt>
              </c:numCache>
            </c:numRef>
          </c:val>
          <c:extLst>
            <c:ext xmlns:c16="http://schemas.microsoft.com/office/drawing/2014/chart" uri="{C3380CC4-5D6E-409C-BE32-E72D297353CC}">
              <c16:uniqueId val="{00000008-C73B-47EE-A48E-90BE0F3E65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73B-47EE-A48E-90BE0F3E65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5717</c:v>
                </c:pt>
                <c:pt idx="3">
                  <c:v>5191</c:v>
                </c:pt>
                <c:pt idx="6">
                  <c:v>4640</c:v>
                </c:pt>
                <c:pt idx="9">
                  <c:v>4195</c:v>
                </c:pt>
                <c:pt idx="12">
                  <c:v>3784</c:v>
                </c:pt>
              </c:numCache>
            </c:numRef>
          </c:val>
          <c:extLst>
            <c:ext xmlns:c16="http://schemas.microsoft.com/office/drawing/2014/chart" uri="{C3380CC4-5D6E-409C-BE32-E72D297353CC}">
              <c16:uniqueId val="{0000000A-C73B-47EE-A48E-90BE0F3E653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1624</c:v>
                </c:pt>
                <c:pt idx="5">
                  <c:v>#N/A</c:v>
                </c:pt>
                <c:pt idx="6">
                  <c:v>#N/A</c:v>
                </c:pt>
                <c:pt idx="7">
                  <c:v>1833</c:v>
                </c:pt>
                <c:pt idx="8">
                  <c:v>#N/A</c:v>
                </c:pt>
                <c:pt idx="9">
                  <c:v>#N/A</c:v>
                </c:pt>
                <c:pt idx="10">
                  <c:v>1580</c:v>
                </c:pt>
                <c:pt idx="11">
                  <c:v>#N/A</c:v>
                </c:pt>
                <c:pt idx="12">
                  <c:v>#N/A</c:v>
                </c:pt>
                <c:pt idx="13">
                  <c:v>1606</c:v>
                </c:pt>
                <c:pt idx="14">
                  <c:v>#N/A</c:v>
                </c:pt>
              </c:numCache>
            </c:numRef>
          </c:val>
          <c:smooth val="0"/>
          <c:extLst>
            <c:ext xmlns:c16="http://schemas.microsoft.com/office/drawing/2014/chart" uri="{C3380CC4-5D6E-409C-BE32-E72D297353CC}">
              <c16:uniqueId val="{0000000B-C73B-47EE-A48E-90BE0F3E653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955</c:v>
                </c:pt>
                <c:pt idx="1">
                  <c:v>811</c:v>
                </c:pt>
                <c:pt idx="2">
                  <c:v>715</c:v>
                </c:pt>
              </c:numCache>
            </c:numRef>
          </c:val>
          <c:extLst>
            <c:ext xmlns:c16="http://schemas.microsoft.com/office/drawing/2014/chart" uri="{C3380CC4-5D6E-409C-BE32-E72D297353CC}">
              <c16:uniqueId val="{00000000-21F4-4957-AFC1-E55873FB1E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c:v>
                </c:pt>
                <c:pt idx="1">
                  <c:v>69</c:v>
                </c:pt>
                <c:pt idx="2">
                  <c:v>21</c:v>
                </c:pt>
              </c:numCache>
            </c:numRef>
          </c:val>
          <c:extLst>
            <c:ext xmlns:c16="http://schemas.microsoft.com/office/drawing/2014/chart" uri="{C3380CC4-5D6E-409C-BE32-E72D297353CC}">
              <c16:uniqueId val="{00000001-21F4-4957-AFC1-E55873FB1E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656</c:v>
                </c:pt>
                <c:pt idx="1">
                  <c:v>885</c:v>
                </c:pt>
                <c:pt idx="2">
                  <c:v>1087</c:v>
                </c:pt>
              </c:numCache>
            </c:numRef>
          </c:val>
          <c:extLst>
            <c:ext xmlns:c16="http://schemas.microsoft.com/office/drawing/2014/chart" uri="{C3380CC4-5D6E-409C-BE32-E72D297353CC}">
              <c16:uniqueId val="{00000002-21F4-4957-AFC1-E55873FB1E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元利償還金等</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のうち、元利償還金が</a:t>
          </a:r>
          <a:r>
            <a:rPr kumimoji="1" lang="en-US" altLang="ja-JP" sz="1000">
              <a:solidFill>
                <a:schemeClr val="dk1"/>
              </a:solidFill>
              <a:effectLst/>
              <a:latin typeface="+mn-lt"/>
              <a:ea typeface="+mn-ea"/>
              <a:cs typeface="+mn-cs"/>
            </a:rPr>
            <a:t>84%</a:t>
          </a:r>
          <a:r>
            <a:rPr kumimoji="1" lang="ja-JP" altLang="ja-JP" sz="1000">
              <a:solidFill>
                <a:schemeClr val="dk1"/>
              </a:solidFill>
              <a:effectLst/>
              <a:latin typeface="+mn-lt"/>
              <a:ea typeface="+mn-ea"/>
              <a:cs typeface="+mn-cs"/>
            </a:rPr>
            <a:t>、公営企業債の元利償還金に対する繰入額が</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を占めている。元利償還金については、近年投資した大型事業の元利金償還により上昇傾向である。</a:t>
          </a:r>
          <a:endParaRPr lang="ja-JP" altLang="ja-JP" sz="1000">
            <a:effectLst/>
          </a:endParaRPr>
        </a:p>
        <a:p>
          <a:r>
            <a:rPr kumimoji="1" lang="ja-JP" altLang="ja-JP" sz="1000">
              <a:solidFill>
                <a:schemeClr val="dk1"/>
              </a:solidFill>
              <a:effectLst/>
              <a:latin typeface="+mn-lt"/>
              <a:ea typeface="+mn-ea"/>
              <a:cs typeface="+mn-cs"/>
            </a:rPr>
            <a:t>　公営企業債の元利償還金に対する繰入額は、</a:t>
          </a:r>
          <a:r>
            <a:rPr kumimoji="1" lang="ja-JP" altLang="en-US" sz="1000">
              <a:solidFill>
                <a:schemeClr val="dk1"/>
              </a:solidFill>
              <a:effectLst/>
              <a:latin typeface="+mn-lt"/>
              <a:ea typeface="+mn-ea"/>
              <a:cs typeface="+mn-cs"/>
            </a:rPr>
            <a:t>主に</a:t>
          </a:r>
          <a:r>
            <a:rPr kumimoji="1" lang="ja-JP" altLang="ja-JP" sz="1000">
              <a:solidFill>
                <a:schemeClr val="dk1"/>
              </a:solidFill>
              <a:effectLst/>
              <a:latin typeface="+mn-lt"/>
              <a:ea typeface="+mn-ea"/>
              <a:cs typeface="+mn-cs"/>
            </a:rPr>
            <a:t>下水道事業</a:t>
          </a:r>
          <a:r>
            <a:rPr kumimoji="1" lang="ja-JP" altLang="en-US" sz="1000">
              <a:solidFill>
                <a:schemeClr val="dk1"/>
              </a:solidFill>
              <a:effectLst/>
              <a:latin typeface="+mn-lt"/>
              <a:ea typeface="+mn-ea"/>
              <a:cs typeface="+mn-cs"/>
            </a:rPr>
            <a:t>で、</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整備が完了していることから</a:t>
          </a:r>
          <a:r>
            <a:rPr kumimoji="1" lang="ja-JP" altLang="en-US" sz="1000">
              <a:solidFill>
                <a:schemeClr val="dk1"/>
              </a:solidFill>
              <a:effectLst/>
              <a:latin typeface="+mn-lt"/>
              <a:ea typeface="+mn-ea"/>
              <a:cs typeface="+mn-cs"/>
            </a:rPr>
            <a:t>今後は</a:t>
          </a:r>
          <a:r>
            <a:rPr kumimoji="1" lang="ja-JP" altLang="ja-JP" sz="1000">
              <a:solidFill>
                <a:schemeClr val="dk1"/>
              </a:solidFill>
              <a:effectLst/>
              <a:latin typeface="+mn-lt"/>
              <a:ea typeface="+mn-ea"/>
              <a:cs typeface="+mn-cs"/>
            </a:rPr>
            <a:t>徐々に減少していく見込みである。債務負担行為に基づく支出額は、新たな債務負担行為を設定していないため同額で推移している。</a:t>
          </a:r>
          <a:endParaRPr lang="ja-JP" altLang="ja-JP" sz="1000">
            <a:effectLst/>
          </a:endParaRPr>
        </a:p>
        <a:p>
          <a:r>
            <a:rPr kumimoji="1" lang="ja-JP" altLang="ja-JP" sz="1000">
              <a:solidFill>
                <a:schemeClr val="dk1"/>
              </a:solidFill>
              <a:effectLst/>
              <a:latin typeface="+mn-lt"/>
              <a:ea typeface="+mn-ea"/>
              <a:cs typeface="+mn-cs"/>
            </a:rPr>
            <a:t>　算入公債費等</a:t>
          </a: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は、起債借入</a:t>
          </a:r>
          <a:r>
            <a:rPr kumimoji="1" lang="ja-JP" altLang="en-US" sz="1000">
              <a:solidFill>
                <a:schemeClr val="dk1"/>
              </a:solidFill>
              <a:effectLst/>
              <a:latin typeface="+mn-lt"/>
              <a:ea typeface="+mn-ea"/>
              <a:cs typeface="+mn-cs"/>
            </a:rPr>
            <a:t>について</a:t>
          </a:r>
          <a:r>
            <a:rPr kumimoji="1" lang="ja-JP" altLang="ja-JP" sz="1000">
              <a:solidFill>
                <a:schemeClr val="dk1"/>
              </a:solidFill>
              <a:effectLst/>
              <a:latin typeface="+mn-lt"/>
              <a:ea typeface="+mn-ea"/>
              <a:cs typeface="+mn-cs"/>
            </a:rPr>
            <a:t>元利償還金の</a:t>
          </a:r>
          <a:r>
            <a:rPr kumimoji="1" lang="en-US" altLang="ja-JP" sz="1000">
              <a:solidFill>
                <a:schemeClr val="dk1"/>
              </a:solidFill>
              <a:effectLst/>
              <a:latin typeface="+mn-lt"/>
              <a:ea typeface="+mn-ea"/>
              <a:cs typeface="+mn-cs"/>
            </a:rPr>
            <a:t>70%</a:t>
          </a:r>
          <a:r>
            <a:rPr kumimoji="1" lang="ja-JP" altLang="ja-JP" sz="1000">
              <a:solidFill>
                <a:schemeClr val="dk1"/>
              </a:solidFill>
              <a:effectLst/>
              <a:latin typeface="+mn-lt"/>
              <a:ea typeface="+mn-ea"/>
              <a:cs typeface="+mn-cs"/>
            </a:rPr>
            <a:t>が基準財政需要額に算入される過疎対策事業債を中心に行っているため、償還金の</a:t>
          </a:r>
          <a:r>
            <a:rPr kumimoji="1" lang="ja-JP" altLang="en-US" sz="1000">
              <a:solidFill>
                <a:schemeClr val="dk1"/>
              </a:solidFill>
              <a:effectLst/>
              <a:latin typeface="+mn-lt"/>
              <a:ea typeface="+mn-ea"/>
              <a:cs typeface="+mn-cs"/>
            </a:rPr>
            <a:t>増加に比例し平成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年度以降増加傾向にある。今後、</a:t>
          </a:r>
          <a:r>
            <a:rPr kumimoji="1" lang="ja-JP" altLang="ja-JP" sz="1000">
              <a:solidFill>
                <a:schemeClr val="dk1"/>
              </a:solidFill>
              <a:effectLst/>
              <a:latin typeface="+mn-lt"/>
              <a:ea typeface="+mn-ea"/>
              <a:cs typeface="+mn-cs"/>
            </a:rPr>
            <a:t>事業計画の見直し</a:t>
          </a:r>
          <a:r>
            <a:rPr kumimoji="1" lang="ja-JP" altLang="en-US" sz="1000">
              <a:solidFill>
                <a:schemeClr val="dk1"/>
              </a:solidFill>
              <a:effectLst/>
              <a:latin typeface="+mn-lt"/>
              <a:ea typeface="+mn-ea"/>
              <a:cs typeface="+mn-cs"/>
            </a:rPr>
            <a:t>等を行い</a:t>
          </a:r>
          <a:r>
            <a:rPr kumimoji="1" lang="ja-JP" altLang="ja-JP" sz="1000">
              <a:solidFill>
                <a:schemeClr val="dk1"/>
              </a:solidFill>
              <a:effectLst/>
              <a:latin typeface="+mn-lt"/>
              <a:ea typeface="+mn-ea"/>
              <a:cs typeface="+mn-cs"/>
            </a:rPr>
            <a:t>地方債の新規借入抑制を</a:t>
          </a:r>
          <a:r>
            <a:rPr kumimoji="1" lang="ja-JP" altLang="en-US" sz="1000">
              <a:solidFill>
                <a:schemeClr val="dk1"/>
              </a:solidFill>
              <a:effectLst/>
              <a:latin typeface="+mn-lt"/>
              <a:ea typeface="+mn-ea"/>
              <a:cs typeface="+mn-cs"/>
            </a:rPr>
            <a:t>図っていかなければならない。</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将来負担額</a:t>
          </a:r>
          <a:r>
            <a:rPr kumimoji="1" lang="en-US" altLang="ja-JP" sz="1000">
              <a:solidFill>
                <a:schemeClr val="dk1"/>
              </a:solidFill>
              <a:effectLst/>
              <a:latin typeface="+mn-lt"/>
              <a:ea typeface="+mn-ea"/>
              <a:cs typeface="+mn-cs"/>
            </a:rPr>
            <a:t>(A)</a:t>
          </a:r>
          <a:r>
            <a:rPr kumimoji="1" lang="ja-JP" altLang="ja-JP" sz="1000">
              <a:solidFill>
                <a:schemeClr val="dk1"/>
              </a:solidFill>
              <a:effectLst/>
              <a:latin typeface="+mn-lt"/>
              <a:ea typeface="+mn-ea"/>
              <a:cs typeface="+mn-cs"/>
            </a:rPr>
            <a:t>のうち一般会計等に係る地方債の現在高が</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、公営企業債等繰入見込額が</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％、組合等負担見込額及び退職手当負担見込額が</a:t>
          </a:r>
          <a:r>
            <a:rPr kumimoji="1" lang="en-US" altLang="ja-JP" sz="1000">
              <a:solidFill>
                <a:schemeClr val="dk1"/>
              </a:solidFill>
              <a:effectLst/>
              <a:latin typeface="+mn-lt"/>
              <a:ea typeface="+mn-ea"/>
              <a:cs typeface="+mn-cs"/>
            </a:rPr>
            <a:t>45%</a:t>
          </a:r>
          <a:r>
            <a:rPr kumimoji="1" lang="ja-JP" altLang="ja-JP" sz="1000">
              <a:solidFill>
                <a:schemeClr val="dk1"/>
              </a:solidFill>
              <a:effectLst/>
              <a:latin typeface="+mn-lt"/>
              <a:ea typeface="+mn-ea"/>
              <a:cs typeface="+mn-cs"/>
            </a:rPr>
            <a:t>を占めている。</a:t>
          </a:r>
          <a:endParaRPr lang="ja-JP" altLang="ja-JP" sz="1000">
            <a:effectLst/>
          </a:endParaRPr>
        </a:p>
        <a:p>
          <a:r>
            <a:rPr kumimoji="1" lang="ja-JP" altLang="ja-JP" sz="1000">
              <a:solidFill>
                <a:schemeClr val="dk1"/>
              </a:solidFill>
              <a:effectLst/>
              <a:latin typeface="+mn-lt"/>
              <a:ea typeface="+mn-ea"/>
              <a:cs typeface="+mn-cs"/>
            </a:rPr>
            <a:t>　一般会計等に係る地方債の現在高は、元利償還金の返済により平成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年度以降は減少</a:t>
          </a:r>
          <a:r>
            <a:rPr kumimoji="1" lang="ja-JP" altLang="en-US" sz="1000">
              <a:solidFill>
                <a:schemeClr val="dk1"/>
              </a:solidFill>
              <a:effectLst/>
              <a:latin typeface="+mn-lt"/>
              <a:ea typeface="+mn-ea"/>
              <a:cs typeface="+mn-cs"/>
            </a:rPr>
            <a:t>傾向である</a:t>
          </a:r>
          <a:r>
            <a:rPr kumimoji="1" lang="ja-JP" altLang="ja-JP"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　公営企業債</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繰入</a:t>
          </a:r>
          <a:r>
            <a:rPr kumimoji="1" lang="ja-JP" altLang="en-US" sz="1000">
              <a:solidFill>
                <a:schemeClr val="dk1"/>
              </a:solidFill>
              <a:effectLst/>
              <a:latin typeface="+mn-lt"/>
              <a:ea typeface="+mn-ea"/>
              <a:cs typeface="+mn-cs"/>
            </a:rPr>
            <a:t>見込</a:t>
          </a:r>
          <a:r>
            <a:rPr kumimoji="1" lang="ja-JP" altLang="ja-JP" sz="1000">
              <a:solidFill>
                <a:schemeClr val="dk1"/>
              </a:solidFill>
              <a:effectLst/>
              <a:latin typeface="+mn-lt"/>
              <a:ea typeface="+mn-ea"/>
              <a:cs typeface="+mn-cs"/>
            </a:rPr>
            <a:t>額は、下水道事業</a:t>
          </a:r>
          <a:r>
            <a:rPr kumimoji="1" lang="ja-JP" altLang="en-US" sz="1000">
              <a:solidFill>
                <a:schemeClr val="dk1"/>
              </a:solidFill>
              <a:effectLst/>
              <a:latin typeface="+mn-lt"/>
              <a:ea typeface="+mn-ea"/>
              <a:cs typeface="+mn-cs"/>
            </a:rPr>
            <a:t>の整備が</a:t>
          </a:r>
          <a:r>
            <a:rPr kumimoji="1" lang="ja-JP" altLang="ja-JP"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22</a:t>
          </a:r>
          <a:r>
            <a:rPr kumimoji="1" lang="ja-JP" altLang="ja-JP" sz="1000">
              <a:solidFill>
                <a:schemeClr val="dk1"/>
              </a:solidFill>
              <a:effectLst/>
              <a:latin typeface="+mn-lt"/>
              <a:ea typeface="+mn-ea"/>
              <a:cs typeface="+mn-cs"/>
            </a:rPr>
            <a:t>年度に完了していることから今後は徐々に減少していく見込みである。　</a:t>
          </a:r>
          <a:br>
            <a:rPr kumimoji="1" lang="en-US" altLang="ja-JP" sz="1000">
              <a:solidFill>
                <a:schemeClr val="dk1"/>
              </a:solidFill>
              <a:effectLst/>
              <a:latin typeface="+mn-lt"/>
              <a:ea typeface="+mn-ea"/>
              <a:cs typeface="+mn-cs"/>
            </a:rPr>
          </a:br>
          <a:r>
            <a:rPr kumimoji="1" lang="ja-JP" altLang="ja-JP" sz="1000">
              <a:solidFill>
                <a:schemeClr val="dk1"/>
              </a:solidFill>
              <a:effectLst/>
              <a:latin typeface="+mn-lt"/>
              <a:ea typeface="+mn-ea"/>
              <a:cs typeface="+mn-cs"/>
            </a:rPr>
            <a:t>　充当可能財源</a:t>
          </a:r>
          <a:r>
            <a:rPr kumimoji="1" lang="en-US" altLang="ja-JP" sz="1000">
              <a:solidFill>
                <a:schemeClr val="dk1"/>
              </a:solidFill>
              <a:effectLst/>
              <a:latin typeface="+mn-lt"/>
              <a:ea typeface="+mn-ea"/>
              <a:cs typeface="+mn-cs"/>
            </a:rPr>
            <a:t>(B)</a:t>
          </a:r>
          <a:r>
            <a:rPr kumimoji="1" lang="ja-JP" altLang="ja-JP" sz="1000">
              <a:solidFill>
                <a:schemeClr val="dk1"/>
              </a:solidFill>
              <a:effectLst/>
              <a:latin typeface="+mn-lt"/>
              <a:ea typeface="+mn-ea"/>
              <a:cs typeface="+mn-cs"/>
            </a:rPr>
            <a:t>のうち、充当可能基金が</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、基準財政需要額算入見込額が</a:t>
          </a:r>
          <a:r>
            <a:rPr kumimoji="1" lang="en-US" altLang="ja-JP" sz="1000">
              <a:solidFill>
                <a:schemeClr val="dk1"/>
              </a:solidFill>
              <a:effectLst/>
              <a:latin typeface="+mn-lt"/>
              <a:ea typeface="+mn-ea"/>
              <a:cs typeface="+mn-cs"/>
            </a:rPr>
            <a:t>71%</a:t>
          </a:r>
          <a:r>
            <a:rPr kumimoji="1" lang="ja-JP" altLang="ja-JP" sz="1000">
              <a:solidFill>
                <a:schemeClr val="dk1"/>
              </a:solidFill>
              <a:effectLst/>
              <a:latin typeface="+mn-lt"/>
              <a:ea typeface="+mn-ea"/>
              <a:cs typeface="+mn-cs"/>
            </a:rPr>
            <a:t>を占めている。</a:t>
          </a:r>
          <a:endParaRPr lang="ja-JP" altLang="ja-JP" sz="1000">
            <a:effectLst/>
          </a:endParaRPr>
        </a:p>
        <a:p>
          <a:r>
            <a:rPr kumimoji="1" lang="ja-JP" altLang="ja-JP" sz="1000">
              <a:solidFill>
                <a:schemeClr val="dk1"/>
              </a:solidFill>
              <a:effectLst/>
              <a:latin typeface="+mn-lt"/>
              <a:ea typeface="+mn-ea"/>
              <a:cs typeface="+mn-cs"/>
            </a:rPr>
            <a:t>　充当可能基金については、ふるさと基金や公共施設整備基金等により増加している。</a:t>
          </a:r>
          <a:endParaRPr lang="ja-JP" altLang="ja-JP" sz="1000">
            <a:effectLst/>
          </a:endParaRPr>
        </a:p>
        <a:p>
          <a:r>
            <a:rPr kumimoji="1" lang="ja-JP" altLang="ja-JP" sz="1000">
              <a:solidFill>
                <a:schemeClr val="dk1"/>
              </a:solidFill>
              <a:effectLst/>
              <a:latin typeface="+mn-lt"/>
              <a:ea typeface="+mn-ea"/>
              <a:cs typeface="+mn-cs"/>
            </a:rPr>
            <a:t>　基準財政需要額算入見込額は、起債借入を元利償還金の</a:t>
          </a:r>
          <a:r>
            <a:rPr kumimoji="1" lang="en-US" altLang="ja-JP" sz="1000">
              <a:solidFill>
                <a:schemeClr val="dk1"/>
              </a:solidFill>
              <a:effectLst/>
              <a:latin typeface="+mn-lt"/>
              <a:ea typeface="+mn-ea"/>
              <a:cs typeface="+mn-cs"/>
            </a:rPr>
            <a:t>70%</a:t>
          </a:r>
          <a:r>
            <a:rPr kumimoji="1" lang="ja-JP" altLang="ja-JP" sz="1000">
              <a:solidFill>
                <a:schemeClr val="dk1"/>
              </a:solidFill>
              <a:effectLst/>
              <a:latin typeface="+mn-lt"/>
              <a:ea typeface="+mn-ea"/>
              <a:cs typeface="+mn-cs"/>
            </a:rPr>
            <a:t>が基準財政需要額に算入される過疎対策事業債を中心に行っており、元利償還金の減少に</a:t>
          </a:r>
          <a:r>
            <a:rPr kumimoji="1" lang="ja-JP" altLang="en-US" sz="1000">
              <a:solidFill>
                <a:schemeClr val="dk1"/>
              </a:solidFill>
              <a:effectLst/>
              <a:latin typeface="+mn-lt"/>
              <a:ea typeface="+mn-ea"/>
              <a:cs typeface="+mn-cs"/>
            </a:rPr>
            <a:t>比例し減少傾向</a:t>
          </a:r>
          <a:r>
            <a:rPr kumimoji="1" lang="ja-JP" altLang="ja-JP" sz="1000">
              <a:solidFill>
                <a:schemeClr val="dk1"/>
              </a:solidFill>
              <a:effectLst/>
              <a:latin typeface="+mn-lt"/>
              <a:ea typeface="+mn-ea"/>
              <a:cs typeface="+mn-cs"/>
            </a:rPr>
            <a:t>にある。　</a:t>
          </a:r>
          <a:endParaRPr lang="ja-JP" altLang="ja-JP" sz="10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本町の将来負担は普通交付税によって補填されているとも見て取れる。交付税について</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不透明であるため、今後も</a:t>
          </a:r>
          <a:r>
            <a:rPr kumimoji="1" lang="ja-JP" altLang="ja-JP" sz="1000">
              <a:solidFill>
                <a:schemeClr val="dk1"/>
              </a:solidFill>
              <a:effectLst/>
              <a:latin typeface="+mn-lt"/>
              <a:ea typeface="+mn-ea"/>
              <a:cs typeface="+mn-cs"/>
            </a:rPr>
            <a:t>計画的な財政運営を行わなければならない。</a:t>
          </a:r>
          <a:endParaRPr lang="ja-JP" altLang="ja-JP" sz="10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純繰越金の一部、年度末の事業不用額にかかる補正減額分等を公共施設整備基金に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百万円積立を行なったものの、事業の財源不足を補うため、財政調整基金を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ふるさと寄附金収入等により、結果として基金全体で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公債費以外の歳出をできる限り縮減し、発生した不用額相当は原資として基金に積立てる一方で、事業目的に合致する特定目的金については、積極的に取り崩して活用を検討する。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また、ふるさと納税を原資とするふるさと基金については、積極的な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周知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や返礼品の充実により、さらなる積立額の増加を目指す。</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青少年育成基金：将来の磐梯町に貢献する有為の人材を育成する事業</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公共施設整備基金：磐梯町の公共用又は公用に供する施設の建設及び改修その他の整備に要する資金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ふるさと基金：ふるさと寄附金を原資とし、（１）文化財の保全（２）次世代育成支援（３）町の活性化（４）農業振興（５）ＤＸ推進（６）その他町長が認める事業</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・青少年育成基金：小中学校児童生徒を対象としたイベント経費に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・公共施設整備基金：純繰越金の一部、年度末の事業不用額にかかる補正減額分等により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百万円積立てし、施設改修事業に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百万円充当。</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・ふるさと基金：ふるさと納税により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百万積立てし、文化財の保全に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百万円、次世代育成支援に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百万円、町の活性化に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百万円、その他に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百万円、農業振興に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百万円、ＤＸ推進に</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百万円に充当。</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青少年育成基金：指定寄付金を原資としているので、寄附者の意志実現のため、基金の目的に合致する事業へ取崩して充当活用していく。</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・公共施設整備基金：今後見込まれる公共施設等の改修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更新等に活用するため積立を行なう。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・ふるさと基金：積極的な広報や返礼品の充実により積立の増加を図り、積立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た原資はそれぞれの目的に合致する事業へ取崩し、充当活用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利子分の積立を行っているが、事業の財源不足に対応するために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百万円取り崩しており、結果として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県内の類似団体の実績等及び過去の実績等を踏まえ、標準財政規模の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割程度を目途に積立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利子分の積立を行っている。元金償還の財源不足を補うため、同基金を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年度末の事業不用額にかかる補正減額分等の一部で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百万円積立てを行ったものの、地方債償還に対応するために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百万円取り崩しており、結果として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年度に償還ピークを迎えたものの以後も高い地方債償還のため、令和元年度から取り崩しを行っている。償還ピーク終了後は、償還計画や県内類似団体実績を勘案し、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億円程度を目途に積立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を行っていくものとする。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人口の減少や高齢化率の上昇の反面、従来から立地している企業からの町税の収入割合が高いため、財政力指数は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28363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28363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7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28363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81297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149013</xdr:rowOff>
    </xdr:from>
    <xdr:to>
      <xdr:col>11</xdr:col>
      <xdr:colOff>82550</xdr:colOff>
      <xdr:row>44</xdr:row>
      <xdr:rowOff>79163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給与改定や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会計年度任用職員制度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の運用等に伴う人件費の増加が主な要因である。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今後数年間は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、公共施設の老朽化による維持補修費の増加、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などが見込まれ、その影響により経常収支比率の増加が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懸念される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より一層無駄な経費削減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効率的な行政運営に努めなければならない。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155448</xdr:rowOff>
    </xdr:from>
    <xdr:to>
      <xdr:col>23</xdr:col>
      <xdr:colOff>133350</xdr:colOff>
      <xdr:row>64</xdr:row>
      <xdr:rowOff>126238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8534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62</xdr:row>
      <xdr:rowOff>160274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853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62</xdr:row>
      <xdr:rowOff>160274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73792"/>
          <a:ext cx="889000" cy="5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158242</xdr:rowOff>
    </xdr:from>
    <xdr:to>
      <xdr:col>11</xdr:col>
      <xdr:colOff>31750</xdr:colOff>
      <xdr:row>63</xdr:row>
      <xdr:rowOff>133604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73792"/>
          <a:ext cx="889000" cy="6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47515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19575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2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24401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2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107442</xdr:rowOff>
    </xdr:from>
    <xdr:to>
      <xdr:col>11</xdr:col>
      <xdr:colOff>82550</xdr:colOff>
      <xdr:row>60</xdr:row>
      <xdr:rowOff>37592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47769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169181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人当たりで約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や会計年度職員制度の運用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増加が主な要因である。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大幅に増加し、また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千円高い状況となっている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引き続き、実施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事業の見直しや人員配置の効率化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図り、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効率的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な行政運営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に努めなければならない。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民間でも実施可能な部分については、指定管理者制度の導入などを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積極的に検討し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、コスト低減を図って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37750</xdr:rowOff>
    </xdr:from>
    <xdr:to>
      <xdr:col>23</xdr:col>
      <xdr:colOff>133350</xdr:colOff>
      <xdr:row>83</xdr:row>
      <xdr:rowOff>151113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8100"/>
          <a:ext cx="838200" cy="11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34127</xdr:rowOff>
    </xdr:from>
    <xdr:to>
      <xdr:col>19</xdr:col>
      <xdr:colOff>133350</xdr:colOff>
      <xdr:row>83</xdr:row>
      <xdr:rowOff>37750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64477"/>
          <a:ext cx="889000" cy="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11393</xdr:rowOff>
    </xdr:from>
    <xdr:to>
      <xdr:col>15</xdr:col>
      <xdr:colOff>82550</xdr:colOff>
      <xdr:row>83</xdr:row>
      <xdr:rowOff>34127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41743"/>
          <a:ext cx="889000" cy="2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140300</xdr:rowOff>
    </xdr:from>
    <xdr:to>
      <xdr:col>11</xdr:col>
      <xdr:colOff>31750</xdr:colOff>
      <xdr:row>83</xdr:row>
      <xdr:rowOff>11393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99200"/>
          <a:ext cx="889000" cy="4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100313</xdr:rowOff>
    </xdr:from>
    <xdr:to>
      <xdr:col>23</xdr:col>
      <xdr:colOff>184150</xdr:colOff>
      <xdr:row>84</xdr:row>
      <xdr:rowOff>30463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72390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0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158400</xdr:rowOff>
    </xdr:from>
    <xdr:to>
      <xdr:col>19</xdr:col>
      <xdr:colOff>184150</xdr:colOff>
      <xdr:row>83</xdr:row>
      <xdr:rowOff>88550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73327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30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154777</xdr:rowOff>
    </xdr:from>
    <xdr:to>
      <xdr:col>15</xdr:col>
      <xdr:colOff>133350</xdr:colOff>
      <xdr:row>83</xdr:row>
      <xdr:rowOff>84927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69704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0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132043</xdr:rowOff>
    </xdr:from>
    <xdr:to>
      <xdr:col>11</xdr:col>
      <xdr:colOff>82550</xdr:colOff>
      <xdr:row>83</xdr:row>
      <xdr:rowOff>62193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46970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7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89500</xdr:rowOff>
    </xdr:from>
    <xdr:to>
      <xdr:col>7</xdr:col>
      <xdr:colOff>31750</xdr:colOff>
      <xdr:row>83</xdr:row>
      <xdr:rowOff>19650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4427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となった。主な要因は、経験年数階層異動の影響によるもの。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職員年齢構成の偏在や平均年齢の上昇により、類似団体平均を上回っているが、地域の実情に応じた適正な給与管理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・適正化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おり、今後も引き続き行っていく。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125589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18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85</xdr:row>
      <xdr:rowOff>125589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586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645216"/>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た状態で推移している。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120714</xdr:rowOff>
    </xdr:from>
    <xdr:to>
      <xdr:col>81</xdr:col>
      <xdr:colOff>44450</xdr:colOff>
      <xdr:row>60</xdr:row>
      <xdr:rowOff>124937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407714"/>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120714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8007"/>
          <a:ext cx="889000" cy="1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101007</xdr:rowOff>
    </xdr:from>
    <xdr:to>
      <xdr:col>72</xdr:col>
      <xdr:colOff>203200</xdr:colOff>
      <xdr:row>60</xdr:row>
      <xdr:rowOff>111866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8800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105029</xdr:rowOff>
    </xdr:from>
    <xdr:to>
      <xdr:col>68</xdr:col>
      <xdr:colOff>152400</xdr:colOff>
      <xdr:row>60</xdr:row>
      <xdr:rowOff>111866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9202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74137</xdr:rowOff>
    </xdr:from>
    <xdr:to>
      <xdr:col>81</xdr:col>
      <xdr:colOff>95250</xdr:colOff>
      <xdr:row>61</xdr:row>
      <xdr:rowOff>4287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90664</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69914</xdr:rowOff>
    </xdr:from>
    <xdr:to>
      <xdr:col>77</xdr:col>
      <xdr:colOff>95250</xdr:colOff>
      <xdr:row>61</xdr:row>
      <xdr:rowOff>64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5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10241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2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50207</xdr:rowOff>
    </xdr:from>
    <xdr:to>
      <xdr:col>73</xdr:col>
      <xdr:colOff>44450</xdr:colOff>
      <xdr:row>60</xdr:row>
      <xdr:rowOff>151807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136584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61066</xdr:rowOff>
    </xdr:from>
    <xdr:to>
      <xdr:col>68</xdr:col>
      <xdr:colOff>203200</xdr:colOff>
      <xdr:row>60</xdr:row>
      <xdr:rowOff>162666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4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147443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43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54229</xdr:rowOff>
    </xdr:from>
    <xdr:to>
      <xdr:col>64</xdr:col>
      <xdr:colOff>152400</xdr:colOff>
      <xdr:row>60</xdr:row>
      <xdr:rowOff>155829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166006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地方債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元利償還金の額の減少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算出の分母となる標準税収入額等と普通交付税額の平衡化が保たれるならば急激な数値の変動は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なく、ほぼ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同水準で推移すると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見込んでいる。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財政規模にあった公債管理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や実施事業の見直し、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32294</xdr:rowOff>
    </xdr:from>
    <xdr:to>
      <xdr:col>81</xdr:col>
      <xdr:colOff>44450</xdr:colOff>
      <xdr:row>42</xdr:row>
      <xdr:rowOff>87449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33194"/>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87449</xdr:rowOff>
    </xdr:from>
    <xdr:to>
      <xdr:col>77</xdr:col>
      <xdr:colOff>44450</xdr:colOff>
      <xdr:row>42</xdr:row>
      <xdr:rowOff>115026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2883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115026</xdr:rowOff>
    </xdr:from>
    <xdr:to>
      <xdr:col>72</xdr:col>
      <xdr:colOff>203200</xdr:colOff>
      <xdr:row>42</xdr:row>
      <xdr:rowOff>135709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31592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80554</xdr:rowOff>
    </xdr:from>
    <xdr:to>
      <xdr:col>68</xdr:col>
      <xdr:colOff>152400</xdr:colOff>
      <xdr:row>42</xdr:row>
      <xdr:rowOff>135709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281454"/>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152944</xdr:rowOff>
    </xdr:from>
    <xdr:to>
      <xdr:col>81</xdr:col>
      <xdr:colOff>95250</xdr:colOff>
      <xdr:row>42</xdr:row>
      <xdr:rowOff>83094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8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125021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54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36649</xdr:rowOff>
    </xdr:from>
    <xdr:to>
      <xdr:col>77</xdr:col>
      <xdr:colOff>95250</xdr:colOff>
      <xdr:row>42</xdr:row>
      <xdr:rowOff>138249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123026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64226</xdr:rowOff>
    </xdr:from>
    <xdr:to>
      <xdr:col>73</xdr:col>
      <xdr:colOff>44450</xdr:colOff>
      <xdr:row>42</xdr:row>
      <xdr:rowOff>165826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150603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35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84909</xdr:rowOff>
    </xdr:from>
    <xdr:to>
      <xdr:col>68</xdr:col>
      <xdr:colOff>203200</xdr:colOff>
      <xdr:row>43</xdr:row>
      <xdr:rowOff>15059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28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171286</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37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29754</xdr:rowOff>
    </xdr:from>
    <xdr:to>
      <xdr:col>64</xdr:col>
      <xdr:colOff>152400</xdr:colOff>
      <xdr:row>42</xdr:row>
      <xdr:rowOff>131354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23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116131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31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早期健全化基準内の数値を示して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おり、類似団体と比較しても同水準となっている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。今年度減少した要因は、新規借入額の抑制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及び既存地方債の償還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将来負担額に対して充当可能財源が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、なかでも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大部分を占めている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交付税の将来推移も不透明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将来町の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の要因を増大させることがないよう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計画的な財政運営を行っていく必要がある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110581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397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82658</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8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110581</xdr:rowOff>
    </xdr:from>
    <xdr:to>
      <xdr:col>81</xdr:col>
      <xdr:colOff>133350</xdr:colOff>
      <xdr:row>21</xdr:row>
      <xdr:rowOff>110581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711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110581</xdr:rowOff>
    </xdr:from>
    <xdr:to>
      <xdr:col>81</xdr:col>
      <xdr:colOff>44450</xdr:colOff>
      <xdr:row>21</xdr:row>
      <xdr:rowOff>119199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37110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119199</xdr:rowOff>
    </xdr:from>
    <xdr:to>
      <xdr:col>77</xdr:col>
      <xdr:colOff>44450</xdr:colOff>
      <xdr:row>23</xdr:row>
      <xdr:rowOff>5533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719649"/>
          <a:ext cx="889000" cy="22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114028</xdr:rowOff>
    </xdr:from>
    <xdr:to>
      <xdr:col>72</xdr:col>
      <xdr:colOff>203200</xdr:colOff>
      <xdr:row>23</xdr:row>
      <xdr:rowOff>5533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714478"/>
          <a:ext cx="889000" cy="2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59781</xdr:rowOff>
    </xdr:from>
    <xdr:to>
      <xdr:col>81</xdr:col>
      <xdr:colOff>95250</xdr:colOff>
      <xdr:row>21</xdr:row>
      <xdr:rowOff>161381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366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127108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55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68399</xdr:rowOff>
    </xdr:from>
    <xdr:to>
      <xdr:col>77</xdr:col>
      <xdr:colOff>95250</xdr:colOff>
      <xdr:row>21</xdr:row>
      <xdr:rowOff>169999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36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154776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75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126183</xdr:rowOff>
    </xdr:from>
    <xdr:to>
      <xdr:col>73</xdr:col>
      <xdr:colOff>44450</xdr:colOff>
      <xdr:row>23</xdr:row>
      <xdr:rowOff>56333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41110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98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63228</xdr:rowOff>
    </xdr:from>
    <xdr:to>
      <xdr:col>68</xdr:col>
      <xdr:colOff>203200</xdr:colOff>
      <xdr:row>21</xdr:row>
      <xdr:rowOff>164828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6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149605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750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り、ここ数年は毎年増加傾向にあり、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。給与改定や会計年度任用職員制度の運用等に伴う人件費の増加が主な要因である。</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では、ごみ処理業務や消防業務を一部事務組合で行うとともに、指定管理者制度により公共施設の管理委託を行うなど、人件費の抑制を図っているが、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人件費全般について内容を検討し、更なる抑制に努める。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40</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4210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38</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064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115570</xdr:rowOff>
    </xdr:from>
    <xdr:to>
      <xdr:col>15</xdr:col>
      <xdr:colOff>98425</xdr:colOff>
      <xdr:row>37</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1632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53340</xdr:rowOff>
    </xdr:from>
    <xdr:to>
      <xdr:col>24</xdr:col>
      <xdr:colOff>76200</xdr:colOff>
      <xdr:row>40</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133367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ったものの、ここ数においては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も同水準を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維持できるよう事務内容の改善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見直し、指定管理方式の見直し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及び積極的な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民間委託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経費の縮減に努め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65278</xdr:rowOff>
    </xdr:from>
    <xdr:to>
      <xdr:col>82</xdr:col>
      <xdr:colOff>107950</xdr:colOff>
      <xdr:row>13</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941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65278</xdr:rowOff>
    </xdr:from>
    <xdr:to>
      <xdr:col>78</xdr:col>
      <xdr:colOff>69850</xdr:colOff>
      <xdr:row>13</xdr:row>
      <xdr:rowOff>143002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2941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127000</xdr:rowOff>
    </xdr:from>
    <xdr:to>
      <xdr:col>73</xdr:col>
      <xdr:colOff>180975</xdr:colOff>
      <xdr:row>13</xdr:row>
      <xdr:rowOff>143002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18440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127000</xdr:rowOff>
    </xdr:from>
    <xdr:to>
      <xdr:col>69</xdr:col>
      <xdr:colOff>92075</xdr:colOff>
      <xdr:row>13</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18440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69342</xdr:rowOff>
    </xdr:from>
    <xdr:to>
      <xdr:col>82</xdr:col>
      <xdr:colOff>158750</xdr:colOff>
      <xdr:row>13</xdr:row>
      <xdr:rowOff>170942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85869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4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14478</xdr:rowOff>
    </xdr:from>
    <xdr:to>
      <xdr:col>78</xdr:col>
      <xdr:colOff>120650</xdr:colOff>
      <xdr:row>13</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126255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01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92202</xdr:rowOff>
    </xdr:from>
    <xdr:to>
      <xdr:col>74</xdr:col>
      <xdr:colOff>31750</xdr:colOff>
      <xdr:row>14</xdr:row>
      <xdr:rowOff>22352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2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32529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8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76200</xdr:rowOff>
    </xdr:from>
    <xdr:to>
      <xdr:col>69</xdr:col>
      <xdr:colOff>142875</xdr:colOff>
      <xdr:row>13</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3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37338</xdr:rowOff>
    </xdr:from>
    <xdr:to>
      <xdr:col>65</xdr:col>
      <xdr:colOff>53975</xdr:colOff>
      <xdr:row>13</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149115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ポイント増加しているものの、ここ数年においては、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給付の適正化に努め、効率的かつ持続的な財政運営を図っていきたい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115570</xdr:rowOff>
    </xdr:from>
    <xdr:to>
      <xdr:col>24</xdr:col>
      <xdr:colOff>25400</xdr:colOff>
      <xdr:row>56</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453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116857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115570</xdr:rowOff>
    </xdr:from>
    <xdr:to>
      <xdr:col>19</xdr:col>
      <xdr:colOff>187325</xdr:colOff>
      <xdr:row>55</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098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82567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前年度の大雪に伴い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除雪経費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が増加したことが主な要因と考えられる。特に特別豪雪地帯の指定を受けている当町はその年の降雪に左右され、結果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類似団体を上回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ってしまう。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当該経費の抑制が今後の課題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57</xdr:row>
      <xdr:rowOff>100330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65962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xdr:rowOff>
    </xdr:from>
    <xdr:to>
      <xdr:col>78</xdr:col>
      <xdr:colOff>69850</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5080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598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57</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5986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21607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125730</xdr:rowOff>
    </xdr:from>
    <xdr:to>
      <xdr:col>74</xdr:col>
      <xdr:colOff>31750</xdr:colOff>
      <xdr:row>56</xdr:row>
      <xdr:rowOff>55880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66057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、類似団体平均より低い結果となった。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以前は類似団体平均から乖離</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、令和元年度以降は類似団体平均と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同水準で推移している。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、補助金・負担金等の見直しを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行い同水準を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維持できるよう努め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58420</xdr:rowOff>
    </xdr:from>
    <xdr:to>
      <xdr:col>82</xdr:col>
      <xdr:colOff>107950</xdr:colOff>
      <xdr:row>36</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30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4782800" y="6230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14832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類似団体と比較して高い状況にある。平成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年以降公債費の額は、高い水準で推移し、経常収支比率上昇の大きな要因となって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大型整備事業に投入した起債の元利金償還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開始され似団体平均より高い水準のまま推移している。今後数年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間も高水準での推移が見込まれることから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新規地方債発行の抑制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適正な公債管理に努め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149861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385800"/>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78</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522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165100</xdr:rowOff>
    </xdr:from>
    <xdr:to>
      <xdr:col>15</xdr:col>
      <xdr:colOff>98425</xdr:colOff>
      <xdr:row>79</xdr:row>
      <xdr:rowOff>27939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5382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27939</xdr:rowOff>
    </xdr:from>
    <xdr:to>
      <xdr:col>11</xdr:col>
      <xdr:colOff>9525</xdr:colOff>
      <xdr:row>79</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572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114300</xdr:rowOff>
    </xdr:from>
    <xdr:to>
      <xdr:col>15</xdr:col>
      <xdr:colOff>149225</xdr:colOff>
      <xdr:row>79</xdr:row>
      <xdr:rowOff>44450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29227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148589</xdr:rowOff>
    </xdr:from>
    <xdr:to>
      <xdr:col>11</xdr:col>
      <xdr:colOff>60325</xdr:colOff>
      <xdr:row>79</xdr:row>
      <xdr:rowOff>78739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63516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7620</xdr:rowOff>
    </xdr:from>
    <xdr:to>
      <xdr:col>6</xdr:col>
      <xdr:colOff>171450</xdr:colOff>
      <xdr:row>79</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93997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とほぼ同水準となった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数値の上昇を抑えるために、公債費以外の経常経費の抑制に努めなければならない。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5080</xdr:rowOff>
    </xdr:from>
    <xdr:to>
      <xdr:col>82</xdr:col>
      <xdr:colOff>107950</xdr:colOff>
      <xdr:row>81</xdr:row>
      <xdr:rowOff>130811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63830"/>
          <a:ext cx="0" cy="115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102888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130811</xdr:rowOff>
    </xdr:from>
    <xdr:to>
      <xdr:col>82</xdr:col>
      <xdr:colOff>196850</xdr:colOff>
      <xdr:row>81</xdr:row>
      <xdr:rowOff>130811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18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91457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0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5080</xdr:rowOff>
    </xdr:from>
    <xdr:to>
      <xdr:col>82</xdr:col>
      <xdr:colOff>196850</xdr:colOff>
      <xdr:row>75</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6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79</xdr:row>
      <xdr:rowOff>43180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202920"/>
          <a:ext cx="8382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157497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359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140970</xdr:rowOff>
    </xdr:from>
    <xdr:to>
      <xdr:col>82</xdr:col>
      <xdr:colOff>158750</xdr:colOff>
      <xdr:row>79</xdr:row>
      <xdr:rowOff>71120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51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80011</xdr:rowOff>
    </xdr:from>
    <xdr:to>
      <xdr:col>78</xdr:col>
      <xdr:colOff>120650</xdr:colOff>
      <xdr:row>79</xdr:row>
      <xdr:rowOff>10161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62230</xdr:rowOff>
    </xdr:from>
    <xdr:to>
      <xdr:col>73</xdr:col>
      <xdr:colOff>180975</xdr:colOff>
      <xdr:row>76</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749530"/>
          <a:ext cx="889000" cy="44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53339</xdr:rowOff>
    </xdr:from>
    <xdr:to>
      <xdr:col>74</xdr:col>
      <xdr:colOff>31750</xdr:colOff>
      <xdr:row>78</xdr:row>
      <xdr:rowOff>154939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62230</xdr:rowOff>
    </xdr:from>
    <xdr:to>
      <xdr:col>69</xdr:col>
      <xdr:colOff>92075</xdr:colOff>
      <xdr:row>77</xdr:row>
      <xdr:rowOff>39370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749530"/>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129539</xdr:rowOff>
    </xdr:from>
    <xdr:to>
      <xdr:col>69</xdr:col>
      <xdr:colOff>142875</xdr:colOff>
      <xdr:row>78</xdr:row>
      <xdr:rowOff>59689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44466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48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163830</xdr:rowOff>
    </xdr:from>
    <xdr:to>
      <xdr:col>82</xdr:col>
      <xdr:colOff>158750</xdr:colOff>
      <xdr:row>79</xdr:row>
      <xdr:rowOff>93980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135907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11430</xdr:rowOff>
    </xdr:from>
    <xdr:to>
      <xdr:col>69</xdr:col>
      <xdr:colOff>142875</xdr:colOff>
      <xdr:row>74</xdr:row>
      <xdr:rowOff>113030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69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123207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46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113031</xdr:rowOff>
    </xdr:from>
    <xdr:to>
      <xdr:col>29</xdr:col>
      <xdr:colOff>127000</xdr:colOff>
      <xdr:row>17</xdr:row>
      <xdr:rowOff>21922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3856"/>
          <a:ext cx="647700" cy="80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21922</xdr:rowOff>
    </xdr:from>
    <xdr:to>
      <xdr:col>26</xdr:col>
      <xdr:colOff>50800</xdr:colOff>
      <xdr:row>17</xdr:row>
      <xdr:rowOff>45173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84197"/>
          <a:ext cx="698500" cy="2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45173</xdr:rowOff>
    </xdr:from>
    <xdr:to>
      <xdr:col>22</xdr:col>
      <xdr:colOff>114300</xdr:colOff>
      <xdr:row>17</xdr:row>
      <xdr:rowOff>76754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07448"/>
          <a:ext cx="698500" cy="3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76754</xdr:rowOff>
    </xdr:from>
    <xdr:to>
      <xdr:col>18</xdr:col>
      <xdr:colOff>177800</xdr:colOff>
      <xdr:row>17</xdr:row>
      <xdr:rowOff>91767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39029"/>
          <a:ext cx="698500" cy="15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62231</xdr:rowOff>
    </xdr:from>
    <xdr:to>
      <xdr:col>29</xdr:col>
      <xdr:colOff>177800</xdr:colOff>
      <xdr:row>16</xdr:row>
      <xdr:rowOff>163831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3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78758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142572</xdr:rowOff>
    </xdr:from>
    <xdr:to>
      <xdr:col>26</xdr:col>
      <xdr:colOff>101600</xdr:colOff>
      <xdr:row>17</xdr:row>
      <xdr:rowOff>72722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33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82899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02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165823</xdr:rowOff>
    </xdr:from>
    <xdr:to>
      <xdr:col>22</xdr:col>
      <xdr:colOff>165100</xdr:colOff>
      <xdr:row>17</xdr:row>
      <xdr:rowOff>95973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56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106150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2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25954</xdr:rowOff>
    </xdr:from>
    <xdr:to>
      <xdr:col>19</xdr:col>
      <xdr:colOff>38100</xdr:colOff>
      <xdr:row>17</xdr:row>
      <xdr:rowOff>127554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88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137731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5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40967</xdr:rowOff>
    </xdr:from>
    <xdr:to>
      <xdr:col>15</xdr:col>
      <xdr:colOff>101600</xdr:colOff>
      <xdr:row>17</xdr:row>
      <xdr:rowOff>142567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03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152744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7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340587</xdr:rowOff>
    </xdr:from>
    <xdr:to>
      <xdr:col>29</xdr:col>
      <xdr:colOff>127000</xdr:colOff>
      <xdr:row>36</xdr:row>
      <xdr:rowOff>85035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50937"/>
          <a:ext cx="647700" cy="87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340587</xdr:rowOff>
    </xdr:from>
    <xdr:to>
      <xdr:col>26</xdr:col>
      <xdr:colOff>50800</xdr:colOff>
      <xdr:row>36</xdr:row>
      <xdr:rowOff>3911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950937"/>
          <a:ext cx="698500" cy="6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3911</xdr:rowOff>
    </xdr:from>
    <xdr:to>
      <xdr:col>22</xdr:col>
      <xdr:colOff>114300</xdr:colOff>
      <xdr:row>36</xdr:row>
      <xdr:rowOff>14672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957161"/>
          <a:ext cx="698500" cy="10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13254</xdr:rowOff>
    </xdr:from>
    <xdr:to>
      <xdr:col>18</xdr:col>
      <xdr:colOff>177800</xdr:colOff>
      <xdr:row>36</xdr:row>
      <xdr:rowOff>14672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966504"/>
          <a:ext cx="698500" cy="1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34235</xdr:rowOff>
    </xdr:from>
    <xdr:to>
      <xdr:col>29</xdr:col>
      <xdr:colOff>177800</xdr:colOff>
      <xdr:row>36</xdr:row>
      <xdr:rowOff>135835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8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222212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3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289787</xdr:rowOff>
    </xdr:from>
    <xdr:to>
      <xdr:col>26</xdr:col>
      <xdr:colOff>101600</xdr:colOff>
      <xdr:row>36</xdr:row>
      <xdr:rowOff>48487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00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58664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66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296011</xdr:rowOff>
    </xdr:from>
    <xdr:to>
      <xdr:col>22</xdr:col>
      <xdr:colOff>165100</xdr:colOff>
      <xdr:row>36</xdr:row>
      <xdr:rowOff>54711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06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64888</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67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306772</xdr:rowOff>
    </xdr:from>
    <xdr:to>
      <xdr:col>19</xdr:col>
      <xdr:colOff>38100</xdr:colOff>
      <xdr:row>36</xdr:row>
      <xdr:rowOff>65472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917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75649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68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305354</xdr:rowOff>
    </xdr:from>
    <xdr:to>
      <xdr:col>15</xdr:col>
      <xdr:colOff>101600</xdr:colOff>
      <xdr:row>36</xdr:row>
      <xdr:rowOff>64054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915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74231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8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136139</xdr:rowOff>
    </xdr:from>
    <xdr:to>
      <xdr:col>24</xdr:col>
      <xdr:colOff>63500</xdr:colOff>
      <xdr:row>36</xdr:row>
      <xdr:rowOff>39503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36889"/>
          <a:ext cx="838200" cy="7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39503</xdr:rowOff>
    </xdr:from>
    <xdr:to>
      <xdr:col>19</xdr:col>
      <xdr:colOff>177800</xdr:colOff>
      <xdr:row>36</xdr:row>
      <xdr:rowOff>67034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11703"/>
          <a:ext cx="889000" cy="2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67034</xdr:rowOff>
    </xdr:from>
    <xdr:to>
      <xdr:col>15</xdr:col>
      <xdr:colOff>50800</xdr:colOff>
      <xdr:row>36</xdr:row>
      <xdr:rowOff>79963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39234"/>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79963</xdr:rowOff>
    </xdr:from>
    <xdr:to>
      <xdr:col>10</xdr:col>
      <xdr:colOff>114300</xdr:colOff>
      <xdr:row>36</xdr:row>
      <xdr:rowOff>102709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5216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85339</xdr:rowOff>
    </xdr:from>
    <xdr:to>
      <xdr:col>24</xdr:col>
      <xdr:colOff>114300</xdr:colOff>
      <xdr:row>36</xdr:row>
      <xdr:rowOff>15489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108216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160153</xdr:rowOff>
    </xdr:from>
    <xdr:to>
      <xdr:col>20</xdr:col>
      <xdr:colOff>38100</xdr:colOff>
      <xdr:row>36</xdr:row>
      <xdr:rowOff>90303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6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106830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3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16234</xdr:rowOff>
    </xdr:from>
    <xdr:to>
      <xdr:col>15</xdr:col>
      <xdr:colOff>101600</xdr:colOff>
      <xdr:row>36</xdr:row>
      <xdr:rowOff>117834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134361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6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29163</xdr:rowOff>
    </xdr:from>
    <xdr:to>
      <xdr:col>10</xdr:col>
      <xdr:colOff>165100</xdr:colOff>
      <xdr:row>36</xdr:row>
      <xdr:rowOff>130763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147290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7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51909</xdr:rowOff>
    </xdr:from>
    <xdr:to>
      <xdr:col>6</xdr:col>
      <xdr:colOff>38100</xdr:colOff>
      <xdr:row>36</xdr:row>
      <xdr:rowOff>153509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170036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9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22823</xdr:rowOff>
    </xdr:from>
    <xdr:to>
      <xdr:col>24</xdr:col>
      <xdr:colOff>63500</xdr:colOff>
      <xdr:row>56</xdr:row>
      <xdr:rowOff>135084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24023"/>
          <a:ext cx="838200" cy="11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135084</xdr:rowOff>
    </xdr:from>
    <xdr:to>
      <xdr:col>19</xdr:col>
      <xdr:colOff>177800</xdr:colOff>
      <xdr:row>56</xdr:row>
      <xdr:rowOff>137938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36284"/>
          <a:ext cx="889000" cy="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137938</xdr:rowOff>
    </xdr:from>
    <xdr:to>
      <xdr:col>15</xdr:col>
      <xdr:colOff>50800</xdr:colOff>
      <xdr:row>57</xdr:row>
      <xdr:rowOff>4829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9138"/>
          <a:ext cx="889000" cy="3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4829</xdr:rowOff>
    </xdr:from>
    <xdr:to>
      <xdr:col>10</xdr:col>
      <xdr:colOff>114300</xdr:colOff>
      <xdr:row>57</xdr:row>
      <xdr:rowOff>52808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7479"/>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143473</xdr:rowOff>
    </xdr:from>
    <xdr:to>
      <xdr:col>24</xdr:col>
      <xdr:colOff>114300</xdr:colOff>
      <xdr:row>56</xdr:row>
      <xdr:rowOff>73623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166350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2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84284</xdr:rowOff>
    </xdr:from>
    <xdr:to>
      <xdr:col>20</xdr:col>
      <xdr:colOff>38100</xdr:colOff>
      <xdr:row>57</xdr:row>
      <xdr:rowOff>14434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30961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6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87138</xdr:rowOff>
    </xdr:from>
    <xdr:to>
      <xdr:col>15</xdr:col>
      <xdr:colOff>101600</xdr:colOff>
      <xdr:row>57</xdr:row>
      <xdr:rowOff>17288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33815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6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125479</xdr:rowOff>
    </xdr:from>
    <xdr:to>
      <xdr:col>10</xdr:col>
      <xdr:colOff>165100</xdr:colOff>
      <xdr:row>57</xdr:row>
      <xdr:rowOff>55629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72156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0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2008</xdr:rowOff>
    </xdr:from>
    <xdr:to>
      <xdr:col>6</xdr:col>
      <xdr:colOff>38100</xdr:colOff>
      <xdr:row>57</xdr:row>
      <xdr:rowOff>103608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120135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122317</xdr:rowOff>
    </xdr:from>
    <xdr:to>
      <xdr:col>24</xdr:col>
      <xdr:colOff>63500</xdr:colOff>
      <xdr:row>77</xdr:row>
      <xdr:rowOff>78682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981067"/>
          <a:ext cx="838200" cy="29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79973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16677</xdr:rowOff>
    </xdr:from>
    <xdr:to>
      <xdr:col>19</xdr:col>
      <xdr:colOff>177800</xdr:colOff>
      <xdr:row>77</xdr:row>
      <xdr:rowOff>78682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18327"/>
          <a:ext cx="889000" cy="6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117104</xdr:rowOff>
    </xdr:from>
    <xdr:to>
      <xdr:col>15</xdr:col>
      <xdr:colOff>50800</xdr:colOff>
      <xdr:row>77</xdr:row>
      <xdr:rowOff>16677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147304"/>
          <a:ext cx="889000" cy="7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117104</xdr:rowOff>
    </xdr:from>
    <xdr:to>
      <xdr:col>10</xdr:col>
      <xdr:colOff>114300</xdr:colOff>
      <xdr:row>77</xdr:row>
      <xdr:rowOff>89683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47304"/>
          <a:ext cx="889000" cy="14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118451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71517</xdr:rowOff>
    </xdr:from>
    <xdr:to>
      <xdr:col>24</xdr:col>
      <xdr:colOff>114300</xdr:colOff>
      <xdr:row>76</xdr:row>
      <xdr:rowOff>1668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302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94394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7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27882</xdr:rowOff>
    </xdr:from>
    <xdr:to>
      <xdr:col>20</xdr:col>
      <xdr:colOff>38100</xdr:colOff>
      <xdr:row>77</xdr:row>
      <xdr:rowOff>129482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2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120609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2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137327</xdr:rowOff>
    </xdr:from>
    <xdr:to>
      <xdr:col>15</xdr:col>
      <xdr:colOff>101600</xdr:colOff>
      <xdr:row>77</xdr:row>
      <xdr:rowOff>67477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84004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4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66304</xdr:rowOff>
    </xdr:from>
    <xdr:to>
      <xdr:col>10</xdr:col>
      <xdr:colOff>165100</xdr:colOff>
      <xdr:row>76</xdr:row>
      <xdr:rowOff>167904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38883</xdr:rowOff>
    </xdr:from>
    <xdr:to>
      <xdr:col>6</xdr:col>
      <xdr:colOff>38100</xdr:colOff>
      <xdr:row>77</xdr:row>
      <xdr:rowOff>140483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131610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81124</xdr:rowOff>
    </xdr:from>
    <xdr:to>
      <xdr:col>24</xdr:col>
      <xdr:colOff>63500</xdr:colOff>
      <xdr:row>97</xdr:row>
      <xdr:rowOff>94459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11774"/>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81124</xdr:rowOff>
    </xdr:from>
    <xdr:to>
      <xdr:col>19</xdr:col>
      <xdr:colOff>177800</xdr:colOff>
      <xdr:row>97</xdr:row>
      <xdr:rowOff>119431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711774"/>
          <a:ext cx="889000" cy="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136412</xdr:rowOff>
    </xdr:from>
    <xdr:to>
      <xdr:col>15</xdr:col>
      <xdr:colOff>50800</xdr:colOff>
      <xdr:row>97</xdr:row>
      <xdr:rowOff>119431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95612"/>
          <a:ext cx="889000" cy="1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136412</xdr:rowOff>
    </xdr:from>
    <xdr:to>
      <xdr:col>10</xdr:col>
      <xdr:colOff>114300</xdr:colOff>
      <xdr:row>98</xdr:row>
      <xdr:rowOff>341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95612"/>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43659</xdr:rowOff>
    </xdr:from>
    <xdr:to>
      <xdr:col>24</xdr:col>
      <xdr:colOff>114300</xdr:colOff>
      <xdr:row>97</xdr:row>
      <xdr:rowOff>145259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22086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5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30324</xdr:rowOff>
    </xdr:from>
    <xdr:to>
      <xdr:col>20</xdr:col>
      <xdr:colOff>38100</xdr:colOff>
      <xdr:row>97</xdr:row>
      <xdr:rowOff>131924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123051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68631</xdr:rowOff>
    </xdr:from>
    <xdr:to>
      <xdr:col>15</xdr:col>
      <xdr:colOff>101600</xdr:colOff>
      <xdr:row>97</xdr:row>
      <xdr:rowOff>170231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161358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85612</xdr:rowOff>
    </xdr:from>
    <xdr:to>
      <xdr:col>10</xdr:col>
      <xdr:colOff>165100</xdr:colOff>
      <xdr:row>97</xdr:row>
      <xdr:rowOff>15762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6889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3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120991</xdr:rowOff>
    </xdr:from>
    <xdr:to>
      <xdr:col>6</xdr:col>
      <xdr:colOff>38100</xdr:colOff>
      <xdr:row>98</xdr:row>
      <xdr:rowOff>51141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5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42268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4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131955</xdr:rowOff>
    </xdr:from>
    <xdr:to>
      <xdr:col>55</xdr:col>
      <xdr:colOff>0</xdr:colOff>
      <xdr:row>36</xdr:row>
      <xdr:rowOff>69435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32705"/>
          <a:ext cx="838200" cy="10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69435</xdr:rowOff>
    </xdr:from>
    <xdr:to>
      <xdr:col>50</xdr:col>
      <xdr:colOff>114300</xdr:colOff>
      <xdr:row>36</xdr:row>
      <xdr:rowOff>110595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41635"/>
          <a:ext cx="889000" cy="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108119</xdr:rowOff>
    </xdr:from>
    <xdr:to>
      <xdr:col>45</xdr:col>
      <xdr:colOff>177800</xdr:colOff>
      <xdr:row>36</xdr:row>
      <xdr:rowOff>110595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280319"/>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83229</xdr:rowOff>
    </xdr:from>
    <xdr:to>
      <xdr:col>41</xdr:col>
      <xdr:colOff>50800</xdr:colOff>
      <xdr:row>36</xdr:row>
      <xdr:rowOff>108119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83979"/>
          <a:ext cx="889000" cy="1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81155</xdr:rowOff>
    </xdr:from>
    <xdr:to>
      <xdr:col>55</xdr:col>
      <xdr:colOff>50800</xdr:colOff>
      <xdr:row>36</xdr:row>
      <xdr:rowOff>11305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0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59582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6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18635</xdr:rowOff>
    </xdr:from>
    <xdr:to>
      <xdr:col>50</xdr:col>
      <xdr:colOff>165100</xdr:colOff>
      <xdr:row>36</xdr:row>
      <xdr:rowOff>120235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1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111362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8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59795</xdr:rowOff>
    </xdr:from>
    <xdr:to>
      <xdr:col>46</xdr:col>
      <xdr:colOff>38100</xdr:colOff>
      <xdr:row>36</xdr:row>
      <xdr:rowOff>161395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152522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57319</xdr:rowOff>
    </xdr:from>
    <xdr:to>
      <xdr:col>41</xdr:col>
      <xdr:colOff>101600</xdr:colOff>
      <xdr:row>36</xdr:row>
      <xdr:rowOff>158919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150046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32429</xdr:rowOff>
    </xdr:from>
    <xdr:to>
      <xdr:col>36</xdr:col>
      <xdr:colOff>165100</xdr:colOff>
      <xdr:row>35</xdr:row>
      <xdr:rowOff>134029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125156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2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160281</xdr:rowOff>
    </xdr:from>
    <xdr:to>
      <xdr:col>55</xdr:col>
      <xdr:colOff>0</xdr:colOff>
      <xdr:row>58</xdr:row>
      <xdr:rowOff>163864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10104381"/>
          <a:ext cx="838200" cy="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158840</xdr:rowOff>
    </xdr:from>
    <xdr:to>
      <xdr:col>50</xdr:col>
      <xdr:colOff>114300</xdr:colOff>
      <xdr:row>58</xdr:row>
      <xdr:rowOff>160281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02940"/>
          <a:ext cx="889000" cy="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158840</xdr:rowOff>
    </xdr:from>
    <xdr:to>
      <xdr:col>45</xdr:col>
      <xdr:colOff>177800</xdr:colOff>
      <xdr:row>58</xdr:row>
      <xdr:rowOff>166139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102940"/>
          <a:ext cx="8890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166139</xdr:rowOff>
    </xdr:from>
    <xdr:to>
      <xdr:col>41</xdr:col>
      <xdr:colOff>50800</xdr:colOff>
      <xdr:row>58</xdr:row>
      <xdr:rowOff>167903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110239"/>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113064</xdr:rowOff>
    </xdr:from>
    <xdr:to>
      <xdr:col>55</xdr:col>
      <xdr:colOff>50800</xdr:colOff>
      <xdr:row>59</xdr:row>
      <xdr:rowOff>43214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109481</xdr:rowOff>
    </xdr:from>
    <xdr:to>
      <xdr:col>50</xdr:col>
      <xdr:colOff>165100</xdr:colOff>
      <xdr:row>59</xdr:row>
      <xdr:rowOff>39631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30758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108040</xdr:rowOff>
    </xdr:from>
    <xdr:to>
      <xdr:col>46</xdr:col>
      <xdr:colOff>38100</xdr:colOff>
      <xdr:row>59</xdr:row>
      <xdr:rowOff>38190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5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29317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115339</xdr:rowOff>
    </xdr:from>
    <xdr:to>
      <xdr:col>41</xdr:col>
      <xdr:colOff>101600</xdr:colOff>
      <xdr:row>59</xdr:row>
      <xdr:rowOff>45489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36616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117103</xdr:rowOff>
    </xdr:from>
    <xdr:to>
      <xdr:col>36</xdr:col>
      <xdr:colOff>165100</xdr:colOff>
      <xdr:row>59</xdr:row>
      <xdr:rowOff>47253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38380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5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168590</xdr:rowOff>
    </xdr:from>
    <xdr:to>
      <xdr:col>55</xdr:col>
      <xdr:colOff>0</xdr:colOff>
      <xdr:row>78</xdr:row>
      <xdr:rowOff>69124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370240"/>
          <a:ext cx="838200" cy="7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168590</xdr:rowOff>
    </xdr:from>
    <xdr:to>
      <xdr:col>50</xdr:col>
      <xdr:colOff>114300</xdr:colOff>
      <xdr:row>78</xdr:row>
      <xdr:rowOff>29380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70240"/>
          <a:ext cx="889000" cy="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157561</xdr:rowOff>
    </xdr:from>
    <xdr:to>
      <xdr:col>45</xdr:col>
      <xdr:colOff>177800</xdr:colOff>
      <xdr:row>78</xdr:row>
      <xdr:rowOff>29380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59211"/>
          <a:ext cx="889000" cy="4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157561</xdr:rowOff>
    </xdr:from>
    <xdr:to>
      <xdr:col>41</xdr:col>
      <xdr:colOff>50800</xdr:colOff>
      <xdr:row>78</xdr:row>
      <xdr:rowOff>26538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59211"/>
          <a:ext cx="889000" cy="4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18324</xdr:rowOff>
    </xdr:from>
    <xdr:to>
      <xdr:col>55</xdr:col>
      <xdr:colOff>50800</xdr:colOff>
      <xdr:row>78</xdr:row>
      <xdr:rowOff>119924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104701</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0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117790</xdr:rowOff>
    </xdr:from>
    <xdr:to>
      <xdr:col>50</xdr:col>
      <xdr:colOff>165100</xdr:colOff>
      <xdr:row>78</xdr:row>
      <xdr:rowOff>47940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39067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150030</xdr:rowOff>
    </xdr:from>
    <xdr:to>
      <xdr:col>46</xdr:col>
      <xdr:colOff>38100</xdr:colOff>
      <xdr:row>78</xdr:row>
      <xdr:rowOff>80180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5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71307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4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106761</xdr:rowOff>
    </xdr:from>
    <xdr:to>
      <xdr:col>41</xdr:col>
      <xdr:colOff>101600</xdr:colOff>
      <xdr:row>78</xdr:row>
      <xdr:rowOff>36911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0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28038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0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147188</xdr:rowOff>
    </xdr:from>
    <xdr:to>
      <xdr:col>36</xdr:col>
      <xdr:colOff>165100</xdr:colOff>
      <xdr:row>78</xdr:row>
      <xdr:rowOff>77338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68465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4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115370</xdr:rowOff>
    </xdr:from>
    <xdr:to>
      <xdr:col>55</xdr:col>
      <xdr:colOff>0</xdr:colOff>
      <xdr:row>97</xdr:row>
      <xdr:rowOff>137083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46020"/>
          <a:ext cx="838200" cy="2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117148</xdr:rowOff>
    </xdr:from>
    <xdr:to>
      <xdr:col>50</xdr:col>
      <xdr:colOff>114300</xdr:colOff>
      <xdr:row>97</xdr:row>
      <xdr:rowOff>137083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47798"/>
          <a:ext cx="8890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117148</xdr:rowOff>
    </xdr:from>
    <xdr:to>
      <xdr:col>45</xdr:col>
      <xdr:colOff>177800</xdr:colOff>
      <xdr:row>98</xdr:row>
      <xdr:rowOff>19211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47798"/>
          <a:ext cx="889000" cy="7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5990</xdr:rowOff>
    </xdr:from>
    <xdr:to>
      <xdr:col>41</xdr:col>
      <xdr:colOff>50800</xdr:colOff>
      <xdr:row>98</xdr:row>
      <xdr:rowOff>19211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8090"/>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64570</xdr:rowOff>
    </xdr:from>
    <xdr:to>
      <xdr:col>55</xdr:col>
      <xdr:colOff>50800</xdr:colOff>
      <xdr:row>97</xdr:row>
      <xdr:rowOff>166170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9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42997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86283</xdr:rowOff>
    </xdr:from>
    <xdr:to>
      <xdr:col>50</xdr:col>
      <xdr:colOff>165100</xdr:colOff>
      <xdr:row>98</xdr:row>
      <xdr:rowOff>16433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7560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0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66348</xdr:rowOff>
    </xdr:from>
    <xdr:to>
      <xdr:col>46</xdr:col>
      <xdr:colOff>38100</xdr:colOff>
      <xdr:row>97</xdr:row>
      <xdr:rowOff>167948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9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159075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8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139861</xdr:rowOff>
    </xdr:from>
    <xdr:to>
      <xdr:col>41</xdr:col>
      <xdr:colOff>101600</xdr:colOff>
      <xdr:row>98</xdr:row>
      <xdr:rowOff>70011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61138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126640</xdr:rowOff>
    </xdr:from>
    <xdr:to>
      <xdr:col>36</xdr:col>
      <xdr:colOff>165100</xdr:colOff>
      <xdr:row>98</xdr:row>
      <xdr:rowOff>56790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10876</xdr:rowOff>
    </xdr:from>
    <xdr:to>
      <xdr:col>85</xdr:col>
      <xdr:colOff>127000</xdr:colOff>
      <xdr:row>39</xdr:row>
      <xdr:rowOff>44438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97426"/>
          <a:ext cx="838200" cy="3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10876</xdr:rowOff>
    </xdr:from>
    <xdr:to>
      <xdr:col>81</xdr:col>
      <xdr:colOff>50800</xdr:colOff>
      <xdr:row>39</xdr:row>
      <xdr:rowOff>26760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697426"/>
          <a:ext cx="889000" cy="1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26760</xdr:rowOff>
    </xdr:from>
    <xdr:to>
      <xdr:col>76</xdr:col>
      <xdr:colOff>114300</xdr:colOff>
      <xdr:row>39</xdr:row>
      <xdr:rowOff>43738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713310"/>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43322</xdr:rowOff>
    </xdr:from>
    <xdr:to>
      <xdr:col>71</xdr:col>
      <xdr:colOff>177800</xdr:colOff>
      <xdr:row>39</xdr:row>
      <xdr:rowOff>43738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29872"/>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165088</xdr:rowOff>
    </xdr:from>
    <xdr:to>
      <xdr:col>85</xdr:col>
      <xdr:colOff>177800</xdr:colOff>
      <xdr:row>39</xdr:row>
      <xdr:rowOff>95238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80015</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131526</xdr:rowOff>
    </xdr:from>
    <xdr:to>
      <xdr:col>81</xdr:col>
      <xdr:colOff>101600</xdr:colOff>
      <xdr:row>39</xdr:row>
      <xdr:rowOff>61676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4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52803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39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147410</xdr:rowOff>
    </xdr:from>
    <xdr:to>
      <xdr:col>76</xdr:col>
      <xdr:colOff>165100</xdr:colOff>
      <xdr:row>39</xdr:row>
      <xdr:rowOff>77560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68687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164388</xdr:rowOff>
    </xdr:from>
    <xdr:to>
      <xdr:col>72</xdr:col>
      <xdr:colOff>38100</xdr:colOff>
      <xdr:row>39</xdr:row>
      <xdr:rowOff>94538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7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85665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772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163972</xdr:rowOff>
    </xdr:from>
    <xdr:to>
      <xdr:col>67</xdr:col>
      <xdr:colOff>101600</xdr:colOff>
      <xdr:row>39</xdr:row>
      <xdr:rowOff>94122</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85249</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77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127877</xdr:rowOff>
    </xdr:from>
    <xdr:to>
      <xdr:col>85</xdr:col>
      <xdr:colOff>127000</xdr:colOff>
      <xdr:row>75</xdr:row>
      <xdr:rowOff>170374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86627"/>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127877</xdr:rowOff>
    </xdr:from>
    <xdr:to>
      <xdr:col>81</xdr:col>
      <xdr:colOff>50800</xdr:colOff>
      <xdr:row>75</xdr:row>
      <xdr:rowOff>132842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86627"/>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132842</xdr:rowOff>
    </xdr:from>
    <xdr:to>
      <xdr:col>76</xdr:col>
      <xdr:colOff>114300</xdr:colOff>
      <xdr:row>75</xdr:row>
      <xdr:rowOff>145328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91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145328</xdr:rowOff>
    </xdr:from>
    <xdr:to>
      <xdr:col>71</xdr:col>
      <xdr:colOff>177800</xdr:colOff>
      <xdr:row>75</xdr:row>
      <xdr:rowOff>155403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04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119573</xdr:rowOff>
    </xdr:from>
    <xdr:to>
      <xdr:col>85</xdr:col>
      <xdr:colOff>177800</xdr:colOff>
      <xdr:row>76</xdr:row>
      <xdr:rowOff>49724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783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142450</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2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77077</xdr:rowOff>
    </xdr:from>
    <xdr:to>
      <xdr:col>81</xdr:col>
      <xdr:colOff>101600</xdr:colOff>
      <xdr:row>76</xdr:row>
      <xdr:rowOff>7227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3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23754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71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82042</xdr:rowOff>
    </xdr:from>
    <xdr:to>
      <xdr:col>76</xdr:col>
      <xdr:colOff>165100</xdr:colOff>
      <xdr:row>76</xdr:row>
      <xdr:rowOff>12192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4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28719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71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94528</xdr:rowOff>
    </xdr:from>
    <xdr:to>
      <xdr:col>72</xdr:col>
      <xdr:colOff>38100</xdr:colOff>
      <xdr:row>76</xdr:row>
      <xdr:rowOff>24678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41205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72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104603</xdr:rowOff>
    </xdr:from>
    <xdr:to>
      <xdr:col>67</xdr:col>
      <xdr:colOff>101600</xdr:colOff>
      <xdr:row>76</xdr:row>
      <xdr:rowOff>34753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51280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73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10254</xdr:rowOff>
    </xdr:from>
    <xdr:to>
      <xdr:col>85</xdr:col>
      <xdr:colOff>127000</xdr:colOff>
      <xdr:row>96</xdr:row>
      <xdr:rowOff>63170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469454"/>
          <a:ext cx="838200" cy="5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63170</xdr:rowOff>
    </xdr:from>
    <xdr:to>
      <xdr:col>81</xdr:col>
      <xdr:colOff>50800</xdr:colOff>
      <xdr:row>96</xdr:row>
      <xdr:rowOff>108610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522370"/>
          <a:ext cx="889000" cy="4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149448</xdr:rowOff>
    </xdr:from>
    <xdr:to>
      <xdr:col>76</xdr:col>
      <xdr:colOff>114300</xdr:colOff>
      <xdr:row>96</xdr:row>
      <xdr:rowOff>108610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265748"/>
          <a:ext cx="889000" cy="3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149448</xdr:rowOff>
    </xdr:from>
    <xdr:to>
      <xdr:col>71</xdr:col>
      <xdr:colOff>177800</xdr:colOff>
      <xdr:row>95</xdr:row>
      <xdr:rowOff>70058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265748"/>
          <a:ext cx="889000" cy="9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130904</xdr:rowOff>
    </xdr:from>
    <xdr:to>
      <xdr:col>85</xdr:col>
      <xdr:colOff>177800</xdr:colOff>
      <xdr:row>96</xdr:row>
      <xdr:rowOff>61054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4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153781</xdr:rowOff>
    </xdr:from>
    <xdr:ext cx="599010"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270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12370</xdr:rowOff>
    </xdr:from>
    <xdr:to>
      <xdr:col>81</xdr:col>
      <xdr:colOff>101600</xdr:colOff>
      <xdr:row>96</xdr:row>
      <xdr:rowOff>113970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4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130497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2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57810</xdr:rowOff>
    </xdr:from>
    <xdr:to>
      <xdr:col>76</xdr:col>
      <xdr:colOff>165100</xdr:colOff>
      <xdr:row>96</xdr:row>
      <xdr:rowOff>159410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150537</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6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98648</xdr:rowOff>
    </xdr:from>
    <xdr:to>
      <xdr:col>72</xdr:col>
      <xdr:colOff>38100</xdr:colOff>
      <xdr:row>95</xdr:row>
      <xdr:rowOff>28798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2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45325</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59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19258</xdr:rowOff>
    </xdr:from>
    <xdr:to>
      <xdr:col>67</xdr:col>
      <xdr:colOff>101600</xdr:colOff>
      <xdr:row>95</xdr:row>
      <xdr:rowOff>120858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137385</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08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688</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515788"/>
          <a:ext cx="889000" cy="13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688</xdr:rowOff>
    </xdr:from>
    <xdr:to>
      <xdr:col>107</xdr:col>
      <xdr:colOff>50800</xdr:colOff>
      <xdr:row>38</xdr:row>
      <xdr:rowOff>71440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515788"/>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162150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7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71440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586540"/>
          <a:ext cx="889000" cy="6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162585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67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121338</xdr:rowOff>
    </xdr:from>
    <xdr:to>
      <xdr:col>107</xdr:col>
      <xdr:colOff>101600</xdr:colOff>
      <xdr:row>38</xdr:row>
      <xdr:rowOff>51488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4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68015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20640</xdr:rowOff>
    </xdr:from>
    <xdr:to>
      <xdr:col>102</xdr:col>
      <xdr:colOff>165100</xdr:colOff>
      <xdr:row>38</xdr:row>
      <xdr:rowOff>122240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138767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120841</xdr:rowOff>
    </xdr:from>
    <xdr:to>
      <xdr:col>116</xdr:col>
      <xdr:colOff>63500</xdr:colOff>
      <xdr:row>58</xdr:row>
      <xdr:rowOff>121298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6494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121298</xdr:rowOff>
    </xdr:from>
    <xdr:to>
      <xdr:col>111</xdr:col>
      <xdr:colOff>177800</xdr:colOff>
      <xdr:row>58</xdr:row>
      <xdr:rowOff>121617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65398"/>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121617</xdr:rowOff>
    </xdr:from>
    <xdr:to>
      <xdr:col>107</xdr:col>
      <xdr:colOff>50800</xdr:colOff>
      <xdr:row>58</xdr:row>
      <xdr:rowOff>121961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65717"/>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121961</xdr:rowOff>
    </xdr:from>
    <xdr:to>
      <xdr:col>102</xdr:col>
      <xdr:colOff>114300</xdr:colOff>
      <xdr:row>58</xdr:row>
      <xdr:rowOff>122258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66061"/>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70041</xdr:rowOff>
    </xdr:from>
    <xdr:to>
      <xdr:col>116</xdr:col>
      <xdr:colOff>114300</xdr:colOff>
      <xdr:row>59</xdr:row>
      <xdr:rowOff>191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1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156418</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29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70498</xdr:rowOff>
    </xdr:from>
    <xdr:to>
      <xdr:col>112</xdr:col>
      <xdr:colOff>38100</xdr:colOff>
      <xdr:row>59</xdr:row>
      <xdr:rowOff>648</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1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163225</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07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70817</xdr:rowOff>
    </xdr:from>
    <xdr:to>
      <xdr:col>107</xdr:col>
      <xdr:colOff>101600</xdr:colOff>
      <xdr:row>59</xdr:row>
      <xdr:rowOff>967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163544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07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71161</xdr:rowOff>
    </xdr:from>
    <xdr:to>
      <xdr:col>102</xdr:col>
      <xdr:colOff>165100</xdr:colOff>
      <xdr:row>59</xdr:row>
      <xdr:rowOff>1311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163888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0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71458</xdr:rowOff>
    </xdr:from>
    <xdr:to>
      <xdr:col>98</xdr:col>
      <xdr:colOff>38100</xdr:colOff>
      <xdr:row>59</xdr:row>
      <xdr:rowOff>1608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164185</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08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77510</xdr:rowOff>
    </xdr:from>
    <xdr:to>
      <xdr:col>116</xdr:col>
      <xdr:colOff>63500</xdr:colOff>
      <xdr:row>76</xdr:row>
      <xdr:rowOff>17867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593360"/>
          <a:ext cx="838200" cy="45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77510</xdr:rowOff>
    </xdr:from>
    <xdr:to>
      <xdr:col>111</xdr:col>
      <xdr:colOff>177800</xdr:colOff>
      <xdr:row>73</xdr:row>
      <xdr:rowOff>125940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593360"/>
          <a:ext cx="889000" cy="4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125940</xdr:rowOff>
    </xdr:from>
    <xdr:to>
      <xdr:col>107</xdr:col>
      <xdr:colOff>50800</xdr:colOff>
      <xdr:row>74</xdr:row>
      <xdr:rowOff>1474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641790"/>
          <a:ext cx="889000" cy="4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75050</xdr:rowOff>
    </xdr:from>
    <xdr:to>
      <xdr:col>102</xdr:col>
      <xdr:colOff>114300</xdr:colOff>
      <xdr:row>74</xdr:row>
      <xdr:rowOff>1474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590900"/>
          <a:ext cx="889000" cy="9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138517</xdr:rowOff>
    </xdr:from>
    <xdr:to>
      <xdr:col>116</xdr:col>
      <xdr:colOff>114300</xdr:colOff>
      <xdr:row>76</xdr:row>
      <xdr:rowOff>68667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116944</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26710</xdr:rowOff>
    </xdr:from>
    <xdr:to>
      <xdr:col>112</xdr:col>
      <xdr:colOff>38100</xdr:colOff>
      <xdr:row>73</xdr:row>
      <xdr:rowOff>128310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5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119437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75140</xdr:rowOff>
    </xdr:from>
    <xdr:to>
      <xdr:col>107</xdr:col>
      <xdr:colOff>101600</xdr:colOff>
      <xdr:row>74</xdr:row>
      <xdr:rowOff>5290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59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167867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8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122124</xdr:rowOff>
    </xdr:from>
    <xdr:to>
      <xdr:col>102</xdr:col>
      <xdr:colOff>165100</xdr:colOff>
      <xdr:row>74</xdr:row>
      <xdr:rowOff>52274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63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43401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3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24250</xdr:rowOff>
    </xdr:from>
    <xdr:to>
      <xdr:col>98</xdr:col>
      <xdr:colOff>38100</xdr:colOff>
      <xdr:row>73</xdr:row>
      <xdr:rowOff>125850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116977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3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住民一人当たりのコストを見た場合、普通建設事業費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類似団体平均以下に落ち着いて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については、大雪の影響により前年度と比較すると＋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32,728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を大きく上回っている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もここ数年高水準で推移している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39,272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円と大きく増加し類似団体平均を上回っている。これは、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増加や人勧に伴う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また、積立金については、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ふるさと基金や公共施設整備基金等の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により昨年度より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23,148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円増加しており、類似団体平均と比較して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も高水準で推移している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公共施設総合管理計画や個別施設計画に基づき、長期的な公共施設の維持管理経費の平準化を図るとともに、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事業実施計画や既存事業内容の見直しなど、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財政規模に見合った財政運営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を行っていかなければならない。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3,151
3,128
59.77
5,350,156
5,143,057
193,089
2,592,551
3,784,216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169898</xdr:rowOff>
    </xdr:from>
    <xdr:to>
      <xdr:col>24</xdr:col>
      <xdr:colOff>63500</xdr:colOff>
      <xdr:row>36</xdr:row>
      <xdr:rowOff>46157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70648"/>
          <a:ext cx="8382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46157</xdr:rowOff>
    </xdr:from>
    <xdr:to>
      <xdr:col>19</xdr:col>
      <xdr:colOff>177800</xdr:colOff>
      <xdr:row>36</xdr:row>
      <xdr:rowOff>50295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18357"/>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50295</xdr:rowOff>
    </xdr:from>
    <xdr:to>
      <xdr:col>15</xdr:col>
      <xdr:colOff>50800</xdr:colOff>
      <xdr:row>36</xdr:row>
      <xdr:rowOff>75098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22495"/>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75098</xdr:rowOff>
    </xdr:from>
    <xdr:to>
      <xdr:col>10</xdr:col>
      <xdr:colOff>114300</xdr:colOff>
      <xdr:row>36</xdr:row>
      <xdr:rowOff>77727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4729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119098</xdr:rowOff>
    </xdr:from>
    <xdr:to>
      <xdr:col>24</xdr:col>
      <xdr:colOff>114300</xdr:colOff>
      <xdr:row>36</xdr:row>
      <xdr:rowOff>49248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1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141975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7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166807</xdr:rowOff>
    </xdr:from>
    <xdr:to>
      <xdr:col>20</xdr:col>
      <xdr:colOff>38100</xdr:colOff>
      <xdr:row>36</xdr:row>
      <xdr:rowOff>96957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113484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170945</xdr:rowOff>
    </xdr:from>
    <xdr:to>
      <xdr:col>15</xdr:col>
      <xdr:colOff>101600</xdr:colOff>
      <xdr:row>36</xdr:row>
      <xdr:rowOff>101095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7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117622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4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24298</xdr:rowOff>
    </xdr:from>
    <xdr:to>
      <xdr:col>10</xdr:col>
      <xdr:colOff>165100</xdr:colOff>
      <xdr:row>36</xdr:row>
      <xdr:rowOff>125898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1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7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26927</xdr:rowOff>
    </xdr:from>
    <xdr:to>
      <xdr:col>6</xdr:col>
      <xdr:colOff>38100</xdr:colOff>
      <xdr:row>36</xdr:row>
      <xdr:rowOff>128527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19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145054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7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154554</xdr:rowOff>
    </xdr:from>
    <xdr:to>
      <xdr:col>24</xdr:col>
      <xdr:colOff>63500</xdr:colOff>
      <xdr:row>57</xdr:row>
      <xdr:rowOff>42234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5754"/>
          <a:ext cx="838200" cy="5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29341</xdr:rowOff>
    </xdr:from>
    <xdr:to>
      <xdr:col>19</xdr:col>
      <xdr:colOff>177800</xdr:colOff>
      <xdr:row>57</xdr:row>
      <xdr:rowOff>42234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01991"/>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111234</xdr:rowOff>
    </xdr:from>
    <xdr:to>
      <xdr:col>15</xdr:col>
      <xdr:colOff>50800</xdr:colOff>
      <xdr:row>57</xdr:row>
      <xdr:rowOff>29341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2434"/>
          <a:ext cx="889000" cy="8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62601</xdr:rowOff>
    </xdr:from>
    <xdr:to>
      <xdr:col>10</xdr:col>
      <xdr:colOff>114300</xdr:colOff>
      <xdr:row>56</xdr:row>
      <xdr:rowOff>111234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63801"/>
          <a:ext cx="889000" cy="4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103754</xdr:rowOff>
    </xdr:from>
    <xdr:to>
      <xdr:col>24</xdr:col>
      <xdr:colOff>114300</xdr:colOff>
      <xdr:row>57</xdr:row>
      <xdr:rowOff>33904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126631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6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162884</xdr:rowOff>
    </xdr:from>
    <xdr:to>
      <xdr:col>20</xdr:col>
      <xdr:colOff>38100</xdr:colOff>
      <xdr:row>57</xdr:row>
      <xdr:rowOff>93034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109561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3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149991</xdr:rowOff>
    </xdr:from>
    <xdr:to>
      <xdr:col>15</xdr:col>
      <xdr:colOff>101600</xdr:colOff>
      <xdr:row>57</xdr:row>
      <xdr:rowOff>80141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5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96668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2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60434</xdr:rowOff>
    </xdr:from>
    <xdr:to>
      <xdr:col>10</xdr:col>
      <xdr:colOff>165100</xdr:colOff>
      <xdr:row>56</xdr:row>
      <xdr:rowOff>162034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7111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36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11801</xdr:rowOff>
    </xdr:from>
    <xdr:to>
      <xdr:col>6</xdr:col>
      <xdr:colOff>38100</xdr:colOff>
      <xdr:row>56</xdr:row>
      <xdr:rowOff>113401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1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129928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38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16290</xdr:rowOff>
    </xdr:from>
    <xdr:to>
      <xdr:col>24</xdr:col>
      <xdr:colOff>63500</xdr:colOff>
      <xdr:row>77</xdr:row>
      <xdr:rowOff>107838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217940"/>
          <a:ext cx="838200" cy="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107838</xdr:rowOff>
    </xdr:from>
    <xdr:to>
      <xdr:col>19</xdr:col>
      <xdr:colOff>177800</xdr:colOff>
      <xdr:row>78</xdr:row>
      <xdr:rowOff>10649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309488"/>
          <a:ext cx="889000" cy="7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89322</xdr:rowOff>
    </xdr:from>
    <xdr:to>
      <xdr:col>15</xdr:col>
      <xdr:colOff>50800</xdr:colOff>
      <xdr:row>78</xdr:row>
      <xdr:rowOff>10649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90972"/>
          <a:ext cx="889000" cy="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89322</xdr:rowOff>
    </xdr:from>
    <xdr:to>
      <xdr:col>10</xdr:col>
      <xdr:colOff>114300</xdr:colOff>
      <xdr:row>78</xdr:row>
      <xdr:rowOff>36544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90972"/>
          <a:ext cx="889000" cy="11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136940</xdr:rowOff>
    </xdr:from>
    <xdr:to>
      <xdr:col>24</xdr:col>
      <xdr:colOff>114300</xdr:colOff>
      <xdr:row>77</xdr:row>
      <xdr:rowOff>67090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115367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4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57038</xdr:rowOff>
    </xdr:from>
    <xdr:to>
      <xdr:col>20</xdr:col>
      <xdr:colOff>38100</xdr:colOff>
      <xdr:row>77</xdr:row>
      <xdr:rowOff>158638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2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149765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3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131299</xdr:rowOff>
    </xdr:from>
    <xdr:to>
      <xdr:col>15</xdr:col>
      <xdr:colOff>101600</xdr:colOff>
      <xdr:row>78</xdr:row>
      <xdr:rowOff>61449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52576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2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38522</xdr:rowOff>
    </xdr:from>
    <xdr:to>
      <xdr:col>10</xdr:col>
      <xdr:colOff>165100</xdr:colOff>
      <xdr:row>77</xdr:row>
      <xdr:rowOff>140122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4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131249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3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157194</xdr:rowOff>
    </xdr:from>
    <xdr:to>
      <xdr:col>6</xdr:col>
      <xdr:colOff>38100</xdr:colOff>
      <xdr:row>78</xdr:row>
      <xdr:rowOff>87344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5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78471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40756</xdr:rowOff>
    </xdr:from>
    <xdr:to>
      <xdr:col>24</xdr:col>
      <xdr:colOff>63500</xdr:colOff>
      <xdr:row>98</xdr:row>
      <xdr:rowOff>50442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42856"/>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40756</xdr:rowOff>
    </xdr:from>
    <xdr:to>
      <xdr:col>19</xdr:col>
      <xdr:colOff>177800</xdr:colOff>
      <xdr:row>98</xdr:row>
      <xdr:rowOff>63619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42856"/>
          <a:ext cx="889000" cy="2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16853</xdr:rowOff>
    </xdr:from>
    <xdr:to>
      <xdr:col>15</xdr:col>
      <xdr:colOff>50800</xdr:colOff>
      <xdr:row>98</xdr:row>
      <xdr:rowOff>63619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18953"/>
          <a:ext cx="889000" cy="4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16853</xdr:rowOff>
    </xdr:from>
    <xdr:to>
      <xdr:col>10</xdr:col>
      <xdr:colOff>114300</xdr:colOff>
      <xdr:row>98</xdr:row>
      <xdr:rowOff>109558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8953"/>
          <a:ext cx="889000" cy="9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171092</xdr:rowOff>
    </xdr:from>
    <xdr:to>
      <xdr:col>24</xdr:col>
      <xdr:colOff>114300</xdr:colOff>
      <xdr:row>98</xdr:row>
      <xdr:rowOff>101242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86019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1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161406</xdr:rowOff>
    </xdr:from>
    <xdr:to>
      <xdr:col>20</xdr:col>
      <xdr:colOff>38100</xdr:colOff>
      <xdr:row>98</xdr:row>
      <xdr:rowOff>91556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82683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12819</xdr:rowOff>
    </xdr:from>
    <xdr:to>
      <xdr:col>15</xdr:col>
      <xdr:colOff>101600</xdr:colOff>
      <xdr:row>98</xdr:row>
      <xdr:rowOff>114419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1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105546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0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137503</xdr:rowOff>
    </xdr:from>
    <xdr:to>
      <xdr:col>10</xdr:col>
      <xdr:colOff>165100</xdr:colOff>
      <xdr:row>98</xdr:row>
      <xdr:rowOff>67653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58780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58758</xdr:rowOff>
    </xdr:from>
    <xdr:to>
      <xdr:col>6</xdr:col>
      <xdr:colOff>38100</xdr:colOff>
      <xdr:row>98</xdr:row>
      <xdr:rowOff>160358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151485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6714</xdr:rowOff>
    </xdr:from>
    <xdr:to>
      <xdr:col>55</xdr:col>
      <xdr:colOff>0</xdr:colOff>
      <xdr:row>59</xdr:row>
      <xdr:rowOff>9280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22264"/>
          <a:ext cx="838200" cy="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9280</xdr:rowOff>
    </xdr:from>
    <xdr:to>
      <xdr:col>50</xdr:col>
      <xdr:colOff>114300</xdr:colOff>
      <xdr:row>59</xdr:row>
      <xdr:rowOff>10073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4830"/>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10073</xdr:rowOff>
    </xdr:from>
    <xdr:to>
      <xdr:col>45</xdr:col>
      <xdr:colOff>177800</xdr:colOff>
      <xdr:row>59</xdr:row>
      <xdr:rowOff>14474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25623"/>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14474</xdr:rowOff>
    </xdr:from>
    <xdr:to>
      <xdr:col>41</xdr:col>
      <xdr:colOff>50800</xdr:colOff>
      <xdr:row>59</xdr:row>
      <xdr:rowOff>18657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30024"/>
          <a:ext cx="889000" cy="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127364</xdr:rowOff>
    </xdr:from>
    <xdr:to>
      <xdr:col>55</xdr:col>
      <xdr:colOff>50800</xdr:colOff>
      <xdr:row>59</xdr:row>
      <xdr:rowOff>57514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129930</xdr:rowOff>
    </xdr:from>
    <xdr:to>
      <xdr:col>50</xdr:col>
      <xdr:colOff>165100</xdr:colOff>
      <xdr:row>59</xdr:row>
      <xdr:rowOff>60080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130723</xdr:rowOff>
    </xdr:from>
    <xdr:to>
      <xdr:col>46</xdr:col>
      <xdr:colOff>38100</xdr:colOff>
      <xdr:row>59</xdr:row>
      <xdr:rowOff>60873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52000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6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135124</xdr:rowOff>
    </xdr:from>
    <xdr:to>
      <xdr:col>41</xdr:col>
      <xdr:colOff>101600</xdr:colOff>
      <xdr:row>59</xdr:row>
      <xdr:rowOff>65274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56401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139307</xdr:rowOff>
    </xdr:from>
    <xdr:to>
      <xdr:col>36</xdr:col>
      <xdr:colOff>165100</xdr:colOff>
      <xdr:row>59</xdr:row>
      <xdr:rowOff>69457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60584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28411</xdr:rowOff>
    </xdr:from>
    <xdr:to>
      <xdr:col>55</xdr:col>
      <xdr:colOff>0</xdr:colOff>
      <xdr:row>78</xdr:row>
      <xdr:rowOff>52828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01511"/>
          <a:ext cx="838200" cy="2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52828</xdr:rowOff>
    </xdr:from>
    <xdr:to>
      <xdr:col>50</xdr:col>
      <xdr:colOff>114300</xdr:colOff>
      <xdr:row>78</xdr:row>
      <xdr:rowOff>53701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25928"/>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40793</xdr:rowOff>
    </xdr:from>
    <xdr:to>
      <xdr:col>45</xdr:col>
      <xdr:colOff>177800</xdr:colOff>
      <xdr:row>78</xdr:row>
      <xdr:rowOff>53701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3893"/>
          <a:ext cx="889000" cy="1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40793</xdr:rowOff>
    </xdr:from>
    <xdr:to>
      <xdr:col>41</xdr:col>
      <xdr:colOff>50800</xdr:colOff>
      <xdr:row>78</xdr:row>
      <xdr:rowOff>69962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3893"/>
          <a:ext cx="889000" cy="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149061</xdr:rowOff>
    </xdr:from>
    <xdr:to>
      <xdr:col>55</xdr:col>
      <xdr:colOff>50800</xdr:colOff>
      <xdr:row>78</xdr:row>
      <xdr:rowOff>79211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127488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2028</xdr:rowOff>
    </xdr:from>
    <xdr:to>
      <xdr:col>50</xdr:col>
      <xdr:colOff>165100</xdr:colOff>
      <xdr:row>78</xdr:row>
      <xdr:rowOff>103628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94755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2901</xdr:rowOff>
    </xdr:from>
    <xdr:to>
      <xdr:col>46</xdr:col>
      <xdr:colOff>38100</xdr:colOff>
      <xdr:row>78</xdr:row>
      <xdr:rowOff>104501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95628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6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161443</xdr:rowOff>
    </xdr:from>
    <xdr:to>
      <xdr:col>41</xdr:col>
      <xdr:colOff>101600</xdr:colOff>
      <xdr:row>78</xdr:row>
      <xdr:rowOff>91593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82720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19162</xdr:rowOff>
    </xdr:from>
    <xdr:to>
      <xdr:col>36</xdr:col>
      <xdr:colOff>165100</xdr:colOff>
      <xdr:row>78</xdr:row>
      <xdr:rowOff>120762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111889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39688</xdr:rowOff>
    </xdr:from>
    <xdr:to>
      <xdr:col>55</xdr:col>
      <xdr:colOff>0</xdr:colOff>
      <xdr:row>96</xdr:row>
      <xdr:rowOff>98161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98888"/>
          <a:ext cx="838200" cy="5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33723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92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98161</xdr:rowOff>
    </xdr:from>
    <xdr:to>
      <xdr:col>50</xdr:col>
      <xdr:colOff>114300</xdr:colOff>
      <xdr:row>96</xdr:row>
      <xdr:rowOff>124310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557361"/>
          <a:ext cx="889000" cy="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168428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2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124310</xdr:rowOff>
    </xdr:from>
    <xdr:to>
      <xdr:col>45</xdr:col>
      <xdr:colOff>177800</xdr:colOff>
      <xdr:row>97</xdr:row>
      <xdr:rowOff>15695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83510"/>
          <a:ext cx="889000" cy="6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168491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62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15695</xdr:rowOff>
    </xdr:from>
    <xdr:to>
      <xdr:col>41</xdr:col>
      <xdr:colOff>50800</xdr:colOff>
      <xdr:row>97</xdr:row>
      <xdr:rowOff>25020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46345"/>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160338</xdr:rowOff>
    </xdr:from>
    <xdr:to>
      <xdr:col>55</xdr:col>
      <xdr:colOff>50800</xdr:colOff>
      <xdr:row>96</xdr:row>
      <xdr:rowOff>90488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11765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9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47361</xdr:rowOff>
    </xdr:from>
    <xdr:to>
      <xdr:col>50</xdr:col>
      <xdr:colOff>165100</xdr:colOff>
      <xdr:row>96</xdr:row>
      <xdr:rowOff>148961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165488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28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73510</xdr:rowOff>
    </xdr:from>
    <xdr:to>
      <xdr:col>46</xdr:col>
      <xdr:colOff>38100</xdr:colOff>
      <xdr:row>97</xdr:row>
      <xdr:rowOff>3660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20187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0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136345</xdr:rowOff>
    </xdr:from>
    <xdr:to>
      <xdr:col>41</xdr:col>
      <xdr:colOff>101600</xdr:colOff>
      <xdr:row>97</xdr:row>
      <xdr:rowOff>66495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57622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145670</xdr:rowOff>
    </xdr:from>
    <xdr:to>
      <xdr:col>36</xdr:col>
      <xdr:colOff>165100</xdr:colOff>
      <xdr:row>97</xdr:row>
      <xdr:rowOff>75820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66947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113525</xdr:rowOff>
    </xdr:from>
    <xdr:to>
      <xdr:col>85</xdr:col>
      <xdr:colOff>127000</xdr:colOff>
      <xdr:row>36</xdr:row>
      <xdr:rowOff>166522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285725"/>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166522</xdr:rowOff>
    </xdr:from>
    <xdr:to>
      <xdr:col>81</xdr:col>
      <xdr:colOff>50800</xdr:colOff>
      <xdr:row>37</xdr:row>
      <xdr:rowOff>24867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38722"/>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91496</xdr:rowOff>
    </xdr:from>
    <xdr:to>
      <xdr:col>76</xdr:col>
      <xdr:colOff>114300</xdr:colOff>
      <xdr:row>37</xdr:row>
      <xdr:rowOff>24867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263696"/>
          <a:ext cx="889000" cy="1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91496</xdr:rowOff>
    </xdr:from>
    <xdr:to>
      <xdr:col>71</xdr:col>
      <xdr:colOff>177800</xdr:colOff>
      <xdr:row>36</xdr:row>
      <xdr:rowOff>160091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63696"/>
          <a:ext cx="889000" cy="6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62725</xdr:rowOff>
    </xdr:from>
    <xdr:to>
      <xdr:col>85</xdr:col>
      <xdr:colOff>177800</xdr:colOff>
      <xdr:row>36</xdr:row>
      <xdr:rowOff>164325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41152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1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115722</xdr:rowOff>
    </xdr:from>
    <xdr:to>
      <xdr:col>81</xdr:col>
      <xdr:colOff>101600</xdr:colOff>
      <xdr:row>37</xdr:row>
      <xdr:rowOff>45872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36999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8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145517</xdr:rowOff>
    </xdr:from>
    <xdr:to>
      <xdr:col>76</xdr:col>
      <xdr:colOff>165100</xdr:colOff>
      <xdr:row>37</xdr:row>
      <xdr:rowOff>75667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66794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40696</xdr:rowOff>
    </xdr:from>
    <xdr:to>
      <xdr:col>72</xdr:col>
      <xdr:colOff>38100</xdr:colOff>
      <xdr:row>36</xdr:row>
      <xdr:rowOff>142296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133423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109291</xdr:rowOff>
    </xdr:from>
    <xdr:to>
      <xdr:col>67</xdr:col>
      <xdr:colOff>101600</xdr:colOff>
      <xdr:row>37</xdr:row>
      <xdr:rowOff>39441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30568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39553</xdr:rowOff>
    </xdr:from>
    <xdr:to>
      <xdr:col>85</xdr:col>
      <xdr:colOff>127000</xdr:colOff>
      <xdr:row>56</xdr:row>
      <xdr:rowOff>158024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40753"/>
          <a:ext cx="838200" cy="1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158024</xdr:rowOff>
    </xdr:from>
    <xdr:to>
      <xdr:col>81</xdr:col>
      <xdr:colOff>50800</xdr:colOff>
      <xdr:row>57</xdr:row>
      <xdr:rowOff>55552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9224"/>
          <a:ext cx="889000" cy="6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55552</xdr:rowOff>
    </xdr:from>
    <xdr:to>
      <xdr:col>76</xdr:col>
      <xdr:colOff>114300</xdr:colOff>
      <xdr:row>57</xdr:row>
      <xdr:rowOff>66251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28202"/>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63534</xdr:rowOff>
    </xdr:from>
    <xdr:to>
      <xdr:col>71</xdr:col>
      <xdr:colOff>177800</xdr:colOff>
      <xdr:row>57</xdr:row>
      <xdr:rowOff>66251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36184"/>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160203</xdr:rowOff>
    </xdr:from>
    <xdr:to>
      <xdr:col>85</xdr:col>
      <xdr:colOff>177800</xdr:colOff>
      <xdr:row>56</xdr:row>
      <xdr:rowOff>90353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8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11630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4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107224</xdr:rowOff>
    </xdr:from>
    <xdr:to>
      <xdr:col>81</xdr:col>
      <xdr:colOff>101600</xdr:colOff>
      <xdr:row>57</xdr:row>
      <xdr:rowOff>37374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53901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8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4752</xdr:rowOff>
    </xdr:from>
    <xdr:to>
      <xdr:col>76</xdr:col>
      <xdr:colOff>165100</xdr:colOff>
      <xdr:row>57</xdr:row>
      <xdr:rowOff>106352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97479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87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15451</xdr:rowOff>
    </xdr:from>
    <xdr:to>
      <xdr:col>72</xdr:col>
      <xdr:colOff>38100</xdr:colOff>
      <xdr:row>57</xdr:row>
      <xdr:rowOff>117051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133578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3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12734</xdr:rowOff>
    </xdr:from>
    <xdr:to>
      <xdr:col>67</xdr:col>
      <xdr:colOff>101600</xdr:colOff>
      <xdr:row>57</xdr:row>
      <xdr:rowOff>114334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8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130861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6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10877</xdr:rowOff>
    </xdr:from>
    <xdr:to>
      <xdr:col>85</xdr:col>
      <xdr:colOff>127000</xdr:colOff>
      <xdr:row>79</xdr:row>
      <xdr:rowOff>44439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55427"/>
          <a:ext cx="838200" cy="3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10877</xdr:rowOff>
    </xdr:from>
    <xdr:to>
      <xdr:col>81</xdr:col>
      <xdr:colOff>50800</xdr:colOff>
      <xdr:row>79</xdr:row>
      <xdr:rowOff>26760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5427"/>
          <a:ext cx="889000" cy="1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26760</xdr:rowOff>
    </xdr:from>
    <xdr:to>
      <xdr:col>76</xdr:col>
      <xdr:colOff>114300</xdr:colOff>
      <xdr:row>79</xdr:row>
      <xdr:rowOff>43737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1310"/>
          <a:ext cx="8890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43323</xdr:rowOff>
    </xdr:from>
    <xdr:to>
      <xdr:col>71</xdr:col>
      <xdr:colOff>177800</xdr:colOff>
      <xdr:row>79</xdr:row>
      <xdr:rowOff>43737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7873"/>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165089</xdr:rowOff>
    </xdr:from>
    <xdr:to>
      <xdr:col>85</xdr:col>
      <xdr:colOff>177800</xdr:colOff>
      <xdr:row>79</xdr:row>
      <xdr:rowOff>95239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131527</xdr:rowOff>
    </xdr:from>
    <xdr:to>
      <xdr:col>81</xdr:col>
      <xdr:colOff>101600</xdr:colOff>
      <xdr:row>79</xdr:row>
      <xdr:rowOff>61677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52804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59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147410</xdr:rowOff>
    </xdr:from>
    <xdr:to>
      <xdr:col>76</xdr:col>
      <xdr:colOff>165100</xdr:colOff>
      <xdr:row>79</xdr:row>
      <xdr:rowOff>77560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68687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164387</xdr:rowOff>
    </xdr:from>
    <xdr:to>
      <xdr:col>72</xdr:col>
      <xdr:colOff>38100</xdr:colOff>
      <xdr:row>79</xdr:row>
      <xdr:rowOff>94537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85664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3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163973</xdr:rowOff>
    </xdr:from>
    <xdr:to>
      <xdr:col>67</xdr:col>
      <xdr:colOff>101600</xdr:colOff>
      <xdr:row>79</xdr:row>
      <xdr:rowOff>94123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85250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2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127877</xdr:rowOff>
    </xdr:from>
    <xdr:to>
      <xdr:col>85</xdr:col>
      <xdr:colOff>127000</xdr:colOff>
      <xdr:row>95</xdr:row>
      <xdr:rowOff>170374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415627"/>
          <a:ext cx="838200" cy="4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127877</xdr:rowOff>
    </xdr:from>
    <xdr:to>
      <xdr:col>81</xdr:col>
      <xdr:colOff>50800</xdr:colOff>
      <xdr:row>95</xdr:row>
      <xdr:rowOff>132842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415627"/>
          <a:ext cx="8890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132842</xdr:rowOff>
    </xdr:from>
    <xdr:to>
      <xdr:col>76</xdr:col>
      <xdr:colOff>114300</xdr:colOff>
      <xdr:row>95</xdr:row>
      <xdr:rowOff>145328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420592"/>
          <a:ext cx="889000" cy="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145328</xdr:rowOff>
    </xdr:from>
    <xdr:to>
      <xdr:col>71</xdr:col>
      <xdr:colOff>177800</xdr:colOff>
      <xdr:row>95</xdr:row>
      <xdr:rowOff>155403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33078"/>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119574</xdr:rowOff>
    </xdr:from>
    <xdr:to>
      <xdr:col>85</xdr:col>
      <xdr:colOff>177800</xdr:colOff>
      <xdr:row>96</xdr:row>
      <xdr:rowOff>49724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142451</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25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77077</xdr:rowOff>
    </xdr:from>
    <xdr:to>
      <xdr:col>81</xdr:col>
      <xdr:colOff>101600</xdr:colOff>
      <xdr:row>96</xdr:row>
      <xdr:rowOff>7227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23754</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82042</xdr:rowOff>
    </xdr:from>
    <xdr:to>
      <xdr:col>76</xdr:col>
      <xdr:colOff>165100</xdr:colOff>
      <xdr:row>96</xdr:row>
      <xdr:rowOff>12192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28719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1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94528</xdr:rowOff>
    </xdr:from>
    <xdr:to>
      <xdr:col>72</xdr:col>
      <xdr:colOff>38100</xdr:colOff>
      <xdr:row>96</xdr:row>
      <xdr:rowOff>24678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8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41205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1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104603</xdr:rowOff>
    </xdr:from>
    <xdr:to>
      <xdr:col>67</xdr:col>
      <xdr:colOff>101600</xdr:colOff>
      <xdr:row>96</xdr:row>
      <xdr:rowOff>34753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51280</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16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消防費については前年度と比較すると＋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円と増加している。消防車両等の更新が主な要因である。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土木費については前年度と比較すると＋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25,579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円と大きく増加している。昨年の大雪に伴う除雪経費の増加等が主な要因となっている。</a:t>
          </a:r>
          <a:br>
            <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また、衛生費について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2,966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ごみ処理費用等が大きく影響する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が、近年町としてごみ削減にかかる事業に力を入れており、前年度より処理費用が減少したことが主な要因である。</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さらに、公債費について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18,590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すると高水準である。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間においても、高水準で推移していくことが見込まれるため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努め、事業計画の見直し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地方債の新規借入の抑制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など町の財政規模に見合った公債管理を行っていかなければならない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翌年度への繰越額が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千円減少し、実質収支額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財政調整基金残高は減少し昨年度比で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95,903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千円の減となり、実質単年度収支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57,453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千円の赤字となった。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及び中長期的な財政計画のもと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ていかなければならない。また、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財政調整基金については決算剰余金を中心に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積み立て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最低水準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に留まるよう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年度から水道事業会計が法適用企業会計となった。</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連結実質赤字比率は黒字であり、一般会計等以外の会計でも赤字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ではないが、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独立した会計の中で運営ができるよう、受益者負担の適正な見直しを図るなど、計画的な財政運営を行わなければならない。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7" zoomScaleNormal="100" workbookViewId="0">
      <selection activeCell="BY34" sqref="BY34:CM34"/>
    </sheetView>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5350156</v>
      </c>
      <c r="BO4" s="371"/>
      <c r="BP4" s="371"/>
      <c r="BQ4" s="371"/>
      <c r="BR4" s="371"/>
      <c r="BS4" s="371"/>
      <c r="BT4" s="371"/>
      <c r="BU4" s="372"/>
      <c r="BV4" s="370">
        <v>5023330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5143057</v>
      </c>
      <c r="BO5" s="408"/>
      <c r="BP5" s="408"/>
      <c r="BQ5" s="408"/>
      <c r="BR5" s="408"/>
      <c r="BS5" s="408"/>
      <c r="BT5" s="408"/>
      <c r="BU5" s="409"/>
      <c r="BV5" s="407">
        <v>4846376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91.3</v>
      </c>
      <c r="CU5" s="405"/>
      <c r="CV5" s="405"/>
      <c r="CW5" s="405"/>
      <c r="CX5" s="405"/>
      <c r="CY5" s="405"/>
      <c r="CZ5" s="405"/>
      <c r="DA5" s="406"/>
      <c r="DB5" s="404">
        <v>84.8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207099</v>
      </c>
      <c r="BO6" s="408"/>
      <c r="BP6" s="408"/>
      <c r="BQ6" s="408"/>
      <c r="BR6" s="408"/>
      <c r="BS6" s="408"/>
      <c r="BT6" s="408"/>
      <c r="BU6" s="409"/>
      <c r="BV6" s="407">
        <v>176954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91.5</v>
      </c>
      <c r="CU6" s="445"/>
      <c r="CV6" s="445"/>
      <c r="CW6" s="445"/>
      <c r="CX6" s="445"/>
      <c r="CY6" s="445"/>
      <c r="CZ6" s="445"/>
      <c r="DA6" s="446"/>
      <c r="DB6" s="444">
        <v>85.1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14010</v>
      </c>
      <c r="BO7" s="408"/>
      <c r="BP7" s="408"/>
      <c r="BQ7" s="408"/>
      <c r="BR7" s="408"/>
      <c r="BS7" s="408"/>
      <c r="BT7" s="408"/>
      <c r="BU7" s="409"/>
      <c r="BV7" s="407">
        <v>22315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2592551</v>
      </c>
      <c r="CU7" s="408"/>
      <c r="CV7" s="408"/>
      <c r="CW7" s="408"/>
      <c r="CX7" s="408"/>
      <c r="CY7" s="408"/>
      <c r="CZ7" s="408"/>
      <c r="DA7" s="409"/>
      <c r="DB7" s="407">
        <v>2562876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193089</v>
      </c>
      <c r="BO8" s="408"/>
      <c r="BP8" s="408"/>
      <c r="BQ8" s="408"/>
      <c r="BR8" s="408"/>
      <c r="BS8" s="408"/>
      <c r="BT8" s="408"/>
      <c r="BU8" s="409"/>
      <c r="BV8" s="407">
        <v>154639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v>
      </c>
      <c r="CU8" s="448"/>
      <c r="CV8" s="448"/>
      <c r="CW8" s="448"/>
      <c r="CX8" s="448"/>
      <c r="CY8" s="448"/>
      <c r="CZ8" s="448"/>
      <c r="DA8" s="449"/>
      <c r="DB8" s="447">
        <v>0.28000000000000003</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3322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38450</v>
      </c>
      <c r="BO9" s="408"/>
      <c r="BP9" s="408"/>
      <c r="BQ9" s="408"/>
      <c r="BR9" s="408"/>
      <c r="BS9" s="408"/>
      <c r="BT9" s="408"/>
      <c r="BU9" s="409"/>
      <c r="BV9" s="407">
        <v>4957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18.899999999999999</v>
      </c>
      <c r="CU9" s="405"/>
      <c r="CV9" s="405"/>
      <c r="CW9" s="405"/>
      <c r="CX9" s="405"/>
      <c r="CY9" s="405"/>
      <c r="CZ9" s="405"/>
      <c r="DA9" s="406"/>
      <c r="DB9" s="404">
        <v>22.6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3579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104097</v>
      </c>
      <c r="BO10" s="408"/>
      <c r="BP10" s="408"/>
      <c r="BQ10" s="408"/>
      <c r="BR10" s="408"/>
      <c r="BS10" s="408"/>
      <c r="BT10" s="408"/>
      <c r="BU10" s="409"/>
      <c r="BV10" s="407">
        <v>141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3151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200000</v>
      </c>
      <c r="BO12" s="408"/>
      <c r="BP12" s="408"/>
      <c r="BQ12" s="408"/>
      <c r="BR12" s="408"/>
      <c r="BS12" s="408"/>
      <c r="BT12" s="408"/>
      <c r="BU12" s="409"/>
      <c r="BV12" s="407">
        <v>144000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3128</v>
      </c>
      <c r="S13" s="492"/>
      <c r="T13" s="492"/>
      <c r="U13" s="492"/>
      <c r="V13" s="493"/>
      <c r="W13" s="423" t="s">
        <v>131</v>
      </c>
      <c r="X13" s="424"/>
      <c r="Y13" s="424"/>
      <c r="Z13" s="424"/>
      <c r="AA13" s="424"/>
      <c r="AB13" s="414"/>
      <c r="AC13" s="458">
        <v>232</v>
      </c>
      <c r="AD13" s="459"/>
      <c r="AE13" s="459"/>
      <c r="AF13" s="459"/>
      <c r="AG13" s="501"/>
      <c r="AH13" s="458">
        <v>286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-57453</v>
      </c>
      <c r="BO13" s="408"/>
      <c r="BP13" s="408"/>
      <c r="BQ13" s="408"/>
      <c r="BR13" s="408"/>
      <c r="BS13" s="408"/>
      <c r="BT13" s="408"/>
      <c r="BU13" s="409"/>
      <c r="BV13" s="407">
        <v>-138902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11.1</v>
      </c>
      <c r="CU13" s="405"/>
      <c r="CV13" s="405"/>
      <c r="CW13" s="405"/>
      <c r="CX13" s="405"/>
      <c r="CY13" s="405"/>
      <c r="CZ13" s="405"/>
      <c r="DA13" s="406"/>
      <c r="DB13" s="404">
        <v>11.9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3230</v>
      </c>
      <c r="S14" s="492"/>
      <c r="T14" s="492"/>
      <c r="U14" s="492"/>
      <c r="V14" s="493"/>
      <c r="W14" s="397"/>
      <c r="X14" s="398"/>
      <c r="Y14" s="398"/>
      <c r="Z14" s="398"/>
      <c r="AA14" s="398"/>
      <c r="AB14" s="387"/>
      <c r="AC14" s="494">
        <v>14.6</v>
      </c>
      <c r="AD14" s="495"/>
      <c r="AE14" s="495"/>
      <c r="AF14" s="495"/>
      <c r="AG14" s="496"/>
      <c r="AH14" s="494">
        <v>16.3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81.099999999999994</v>
      </c>
      <c r="CU14" s="506"/>
      <c r="CV14" s="506"/>
      <c r="CW14" s="506"/>
      <c r="CX14" s="506"/>
      <c r="CY14" s="506"/>
      <c r="CZ14" s="506"/>
      <c r="DA14" s="507"/>
      <c r="DB14" s="505">
        <v>81.599999999999994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3209</v>
      </c>
      <c r="S15" s="492"/>
      <c r="T15" s="492"/>
      <c r="U15" s="492"/>
      <c r="V15" s="493"/>
      <c r="W15" s="423" t="s">
        <v>137</v>
      </c>
      <c r="X15" s="424"/>
      <c r="Y15" s="424"/>
      <c r="Z15" s="424"/>
      <c r="AA15" s="424"/>
      <c r="AB15" s="414"/>
      <c r="AC15" s="458">
        <v>442</v>
      </c>
      <c r="AD15" s="459"/>
      <c r="AE15" s="459"/>
      <c r="AF15" s="459"/>
      <c r="AG15" s="501"/>
      <c r="AH15" s="458">
        <v>494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752401</v>
      </c>
      <c r="BO15" s="371"/>
      <c r="BP15" s="371"/>
      <c r="BQ15" s="371"/>
      <c r="BR15" s="371"/>
      <c r="BS15" s="371"/>
      <c r="BT15" s="371"/>
      <c r="BU15" s="372"/>
      <c r="BV15" s="370">
        <v>709916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27.7</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2371884</v>
      </c>
      <c r="BO16" s="408"/>
      <c r="BP16" s="408"/>
      <c r="BQ16" s="408"/>
      <c r="BR16" s="408"/>
      <c r="BS16" s="408"/>
      <c r="BT16" s="408"/>
      <c r="BU16" s="409"/>
      <c r="BV16" s="407">
        <v>2350410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920</v>
      </c>
      <c r="AD17" s="459"/>
      <c r="AE17" s="459"/>
      <c r="AF17" s="459"/>
      <c r="AG17" s="501"/>
      <c r="AH17" s="458">
        <v>976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967826</v>
      </c>
      <c r="BO17" s="408"/>
      <c r="BP17" s="408"/>
      <c r="BQ17" s="408"/>
      <c r="BR17" s="408"/>
      <c r="BS17" s="408"/>
      <c r="BT17" s="408"/>
      <c r="BU17" s="409"/>
      <c r="BV17" s="407">
        <v>911178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59.77</v>
      </c>
      <c r="M18" s="531"/>
      <c r="N18" s="531"/>
      <c r="O18" s="531"/>
      <c r="P18" s="531"/>
      <c r="Q18" s="531"/>
      <c r="R18" s="532"/>
      <c r="S18" s="532"/>
      <c r="T18" s="532"/>
      <c r="U18" s="532"/>
      <c r="V18" s="533"/>
      <c r="W18" s="425"/>
      <c r="X18" s="426"/>
      <c r="Y18" s="426"/>
      <c r="Z18" s="426"/>
      <c r="AA18" s="426"/>
      <c r="AB18" s="417"/>
      <c r="AC18" s="534">
        <v>57.7</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2393312</v>
      </c>
      <c r="BO18" s="408"/>
      <c r="BP18" s="408"/>
      <c r="BQ18" s="408"/>
      <c r="BR18" s="408"/>
      <c r="BS18" s="408"/>
      <c r="BT18" s="408"/>
      <c r="BU18" s="409"/>
      <c r="BV18" s="407">
        <v>2152904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3502546</v>
      </c>
      <c r="BO19" s="408"/>
      <c r="BP19" s="408"/>
      <c r="BQ19" s="408"/>
      <c r="BR19" s="408"/>
      <c r="BS19" s="408"/>
      <c r="BT19" s="408"/>
      <c r="BU19" s="409"/>
      <c r="BV19" s="407">
        <v>3263319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1079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3784216</v>
      </c>
      <c r="BO22" s="371"/>
      <c r="BP22" s="371"/>
      <c r="BQ22" s="371"/>
      <c r="BR22" s="371"/>
      <c r="BS22" s="371"/>
      <c r="BT22" s="371"/>
      <c r="BU22" s="372"/>
      <c r="BV22" s="370">
        <v>4195408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3227313</v>
      </c>
      <c r="BO23" s="408"/>
      <c r="BP23" s="408"/>
      <c r="BQ23" s="408"/>
      <c r="BR23" s="408"/>
      <c r="BS23" s="408"/>
      <c r="BT23" s="408"/>
      <c r="BU23" s="409"/>
      <c r="BV23" s="407">
        <v>3641742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7430</v>
      </c>
      <c r="R24" s="459"/>
      <c r="S24" s="459"/>
      <c r="T24" s="459"/>
      <c r="U24" s="459"/>
      <c r="V24" s="501"/>
      <c r="W24" s="553"/>
      <c r="X24" s="554"/>
      <c r="Y24" s="555"/>
      <c r="Z24" s="457" t="s">
        <v>162</v>
      </c>
      <c r="AA24" s="437"/>
      <c r="AB24" s="437"/>
      <c r="AC24" s="437"/>
      <c r="AD24" s="437"/>
      <c r="AE24" s="437"/>
      <c r="AF24" s="437"/>
      <c r="AG24" s="438"/>
      <c r="AH24" s="458">
        <v>59</v>
      </c>
      <c r="AI24" s="459"/>
      <c r="AJ24" s="459"/>
      <c r="AK24" s="459"/>
      <c r="AL24" s="501"/>
      <c r="AM24" s="458">
        <v>196234</v>
      </c>
      <c r="AN24" s="459"/>
      <c r="AO24" s="459"/>
      <c r="AP24" s="459"/>
      <c r="AQ24" s="459"/>
      <c r="AR24" s="501"/>
      <c r="AS24" s="458">
        <v>3326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2789401</v>
      </c>
      <c r="BO24" s="408"/>
      <c r="BP24" s="408"/>
      <c r="BQ24" s="408"/>
      <c r="BR24" s="408"/>
      <c r="BS24" s="408"/>
      <c r="BT24" s="408"/>
      <c r="BU24" s="409"/>
      <c r="BV24" s="407">
        <v>3113296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5950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9365</v>
      </c>
      <c r="BO25" s="371"/>
      <c r="BP25" s="371"/>
      <c r="BQ25" s="371"/>
      <c r="BR25" s="371"/>
      <c r="BS25" s="371"/>
      <c r="BT25" s="371"/>
      <c r="BU25" s="372"/>
      <c r="BV25" s="370">
        <v>9474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2980</v>
      </c>
      <c r="R27" s="459"/>
      <c r="S27" s="459"/>
      <c r="T27" s="459"/>
      <c r="U27" s="459"/>
      <c r="V27" s="501"/>
      <c r="W27" s="553"/>
      <c r="X27" s="554"/>
      <c r="Y27" s="555"/>
      <c r="Z27" s="457" t="s">
        <v>171</v>
      </c>
      <c r="AA27" s="437"/>
      <c r="AB27" s="437"/>
      <c r="AC27" s="437"/>
      <c r="AD27" s="437"/>
      <c r="AE27" s="437"/>
      <c r="AF27" s="437"/>
      <c r="AG27" s="438"/>
      <c r="AH27" s="458">
        <v>7</v>
      </c>
      <c r="AI27" s="459"/>
      <c r="AJ27" s="459"/>
      <c r="AK27" s="459"/>
      <c r="AL27" s="501"/>
      <c r="AM27" s="458">
        <v>18732</v>
      </c>
      <c r="AN27" s="459"/>
      <c r="AO27" s="459"/>
      <c r="AP27" s="459"/>
      <c r="AQ27" s="459"/>
      <c r="AR27" s="501"/>
      <c r="AS27" s="458">
        <v>2676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2580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715492</v>
      </c>
      <c r="BO28" s="371"/>
      <c r="BP28" s="371"/>
      <c r="BQ28" s="371"/>
      <c r="BR28" s="371"/>
      <c r="BS28" s="371"/>
      <c r="BT28" s="371"/>
      <c r="BU28" s="372"/>
      <c r="BV28" s="370">
        <v>811395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8</v>
      </c>
      <c r="M29" s="459"/>
      <c r="N29" s="459"/>
      <c r="O29" s="459"/>
      <c r="P29" s="501"/>
      <c r="Q29" s="458">
        <v>2210</v>
      </c>
      <c r="R29" s="459"/>
      <c r="S29" s="459"/>
      <c r="T29" s="459"/>
      <c r="U29" s="459"/>
      <c r="V29" s="501"/>
      <c r="W29" s="556"/>
      <c r="X29" s="557"/>
      <c r="Y29" s="558"/>
      <c r="Z29" s="457" t="s">
        <v>177</v>
      </c>
      <c r="AA29" s="437"/>
      <c r="AB29" s="437"/>
      <c r="AC29" s="437"/>
      <c r="AD29" s="437"/>
      <c r="AE29" s="437"/>
      <c r="AF29" s="437"/>
      <c r="AG29" s="438"/>
      <c r="AH29" s="458">
        <v>66</v>
      </c>
      <c r="AI29" s="459"/>
      <c r="AJ29" s="459"/>
      <c r="AK29" s="459"/>
      <c r="AL29" s="501"/>
      <c r="AM29" s="458">
        <v>214966</v>
      </c>
      <c r="AN29" s="459"/>
      <c r="AO29" s="459"/>
      <c r="AP29" s="459"/>
      <c r="AQ29" s="459"/>
      <c r="AR29" s="501"/>
      <c r="AS29" s="458">
        <v>3257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21133</v>
      </c>
      <c r="BO29" s="408"/>
      <c r="BP29" s="408"/>
      <c r="BQ29" s="408"/>
      <c r="BR29" s="408"/>
      <c r="BS29" s="408"/>
      <c r="BT29" s="408"/>
      <c r="BU29" s="409"/>
      <c r="BV29" s="407">
        <v>68823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1086532</v>
      </c>
      <c r="BO30" s="527"/>
      <c r="BP30" s="527"/>
      <c r="BQ30" s="527"/>
      <c r="BR30" s="527"/>
      <c r="BS30" s="527"/>
      <c r="BT30" s="527"/>
      <c r="BU30" s="528"/>
      <c r="BV30" s="526">
        <v>884840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会津地方広域市町村圏整備組合一般会計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21</v>
      </c>
      <c r="CP34" s="597"/>
      <c r="CQ34" s="598" t="str">
        <f>IF('各会計、関係団体の財政状況及び健全化判断比率'!BS7="","",'各会計、関係団体の財政状況及び健全化判断比率'!BS7)</f>
        <v>磐梯清水平開発 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公団分収造林特別会計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下水道事業（特定環境保全公共下水道事業）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会津若松地方広域市町村圏整備組合 水道用水供給事業会計</v>
      </c>
      <c r="BZ35" s="598"/>
      <c r="CA35" s="598"/>
      <c r="CB35" s="598"/>
      <c r="CC35" s="598"/>
      <c r="CD35" s="598"/>
      <c r="CE35" s="598"/>
      <c r="CF35" s="598"/>
      <c r="CG35" s="598"/>
      <c r="CH35" s="598"/>
      <c r="CI35" s="598"/>
      <c r="CJ35" s="598"/>
      <c r="CK35" s="598"/>
      <c r="CL35" s="598"/>
      <c r="CM35" s="598"/>
      <c r="CN35" s="169"/>
      <c r="CO35" s="597">
        <f t="shared" ref="CO35:CO43" si="3">IF(CQ35="","",CO34+1)</f>
        <v>22</v>
      </c>
      <c r="CP35" s="597"/>
      <c r="CQ35" s="598" t="str">
        <f>IF('各会計、関係団体の財政状況及び健全化判断比率'!BS8="","",'各会計、関係団体の財政状況及び健全化判断比率'!BS8)</f>
        <v>一般社団法人 ばんだい振興公社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IF('各会計、関係団体の財政状況及び健全化判断比率'!B33="","",'各会計、関係団体の財政状況及び健全化判断比率'!B33)</f>
        <v>下水道事業（農業集落排水事業）</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福島県市町村総合事務組合一般会計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f t="shared" si="0"/>
        <v>9</v>
      </c>
      <c r="AN37" s="597"/>
      <c r="AO37" s="598" t="str">
        <f>IF('各会計、関係団体の財政状況及び健全化判断比率'!B34="","",'各会計、関係団体の財政状況及び健全化判断比率'!B34)</f>
        <v>下水道事業（林業集落排水事業）</v>
      </c>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福島県市町村総合事務組合消防補償等特別会計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f t="shared" si="0"/>
        <v>10</v>
      </c>
      <c r="AN38" s="597"/>
      <c r="AO38" s="598" t="str">
        <f>IF('各会計、関係団体の財政状況及び健全化判断比率'!B35="","",'各会計、関係団体の財政状況及び健全化判断比率'!B35)</f>
        <v>下水道事業（特定地域生活排水処理事業）</v>
      </c>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福島県市町村総合事務組合消防賞じゅつ金特別会計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福島県市町村総合事務組合非常勤職員公務災害補償特別会計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福島県市町村総合事務組合 自治会管理特別会計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18</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19</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20</v>
      </c>
      <c r="BX43" s="597"/>
      <c r="BY43" s="598" t="str">
        <f>IF('各会計、関係団体の財政状況及び健全化判断比率'!B77="","",'各会計、関係団体の財政状況及び健全化判断比率'!B77)</f>
        <v>磐梯町外一市二町一ヶ村組合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rbRv2pzC3uAHrBqh341nbRen3FESpQ0E/Cq8Xj06HGTPCl539PdaDi9vxzJ77GCsToT2NpvBhz/uI/2wjkZibA==" saltValue="O4Y2aHNEfgkNBIptgfefd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23" zoomScaleSheetLayoutView="100" workbookViewId="0">
      <selection activeCell="P29" sqref="P2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1" t="s">
        <v>538</v>
      </c>
      <c r="D34" s="1151"/>
      <c r="E34" s="1152"/>
      <c r="F34" s="32" t="s">
        <v>491</v>
      </c>
      <c r="G34" s="33" t="s">
        <v>491</v>
      </c>
      <c r="H34" s="33" t="s">
        <v>491</v>
      </c>
      <c r="I34" s="33" t="s">
        <v>491</v>
      </c>
      <c r="J34" s="34">
        <v>39.35</v>
      </c>
      <c r="K34" s="22"/>
      <c r="L34" s="22"/>
      <c r="M34" s="22"/>
      <c r="N34" s="22"/>
      <c r="O34" s="22"/>
      <c r="P34" s="22"/>
    </row>
    <row r="35" spans="1:16" ht="39" customHeight="1" x14ac:dyDescent="0.2">
      <c r="A35" s="22"/>
      <c r="B35" s="35"/>
      <c r="C35" s="1145" t="s">
        <v>539</v>
      </c>
      <c r="D35" s="1146"/>
      <c r="E35" s="1147"/>
      <c r="F35" s="36">
        <v>5.53</v>
      </c>
      <c r="G35" s="37">
        <v>5.14</v>
      </c>
      <c r="H35" s="37">
        <v>6.82</v>
      </c>
      <c r="I35" s="37">
        <v>6.03</v>
      </c>
      <c r="J35" s="38">
        <v>7.44</v>
      </c>
      <c r="K35" s="22"/>
      <c r="L35" s="22"/>
      <c r="M35" s="22"/>
      <c r="N35" s="22"/>
      <c r="O35" s="22"/>
      <c r="P35" s="22"/>
    </row>
    <row r="36" spans="1:16" ht="39" customHeight="1" x14ac:dyDescent="0.2">
      <c r="A36" s="22"/>
      <c r="B36" s="35"/>
      <c r="C36" s="1145" t="s">
        <v>540</v>
      </c>
      <c r="D36" s="1146"/>
      <c r="E36" s="1147"/>
      <c r="F36" s="36">
        <v>0.88</v>
      </c>
      <c r="G36" s="37">
        <v>1.02</v>
      </c>
      <c r="H36" s="37">
        <v>2.61</v>
      </c>
      <c r="I36" s="37">
        <v>2.61</v>
      </c>
      <c r="J36" s="38">
        <v>4.16</v>
      </c>
      <c r="K36" s="22"/>
      <c r="L36" s="22"/>
      <c r="M36" s="22"/>
      <c r="N36" s="22"/>
      <c r="O36" s="22"/>
      <c r="P36" s="22"/>
    </row>
    <row r="37" spans="1:16" ht="39" customHeight="1" x14ac:dyDescent="0.2">
      <c r="A37" s="22"/>
      <c r="B37" s="35"/>
      <c r="C37" s="1145" t="s">
        <v>541</v>
      </c>
      <c r="D37" s="1146"/>
      <c r="E37" s="1147"/>
      <c r="F37" s="36" t="s">
        <v>491</v>
      </c>
      <c r="G37" s="37" t="s">
        <v>491</v>
      </c>
      <c r="H37" s="37" t="s">
        <v>491</v>
      </c>
      <c r="I37" s="37" t="s">
        <v>491</v>
      </c>
      <c r="J37" s="38">
        <v>2.34</v>
      </c>
      <c r="K37" s="22"/>
      <c r="L37" s="22"/>
      <c r="M37" s="22"/>
      <c r="N37" s="22"/>
      <c r="O37" s="22"/>
      <c r="P37" s="22"/>
    </row>
    <row r="38" spans="1:16" ht="39" customHeight="1" x14ac:dyDescent="0.2">
      <c r="A38" s="22"/>
      <c r="B38" s="35"/>
      <c r="C38" s="1145" t="s">
        <v>542</v>
      </c>
      <c r="D38" s="1146"/>
      <c r="E38" s="1147"/>
      <c r="F38" s="36">
        <v>0.45</v>
      </c>
      <c r="G38" s="37">
        <v>0.34</v>
      </c>
      <c r="H38" s="37">
        <v>0.3</v>
      </c>
      <c r="I38" s="37">
        <v>0.3</v>
      </c>
      <c r="J38" s="38">
        <v>0.22</v>
      </c>
      <c r="K38" s="22"/>
      <c r="L38" s="22"/>
      <c r="M38" s="22"/>
      <c r="N38" s="22"/>
      <c r="O38" s="22"/>
      <c r="P38" s="22"/>
    </row>
    <row r="39" spans="1:16" ht="39" customHeight="1" x14ac:dyDescent="0.2">
      <c r="A39" s="22"/>
      <c r="B39" s="35"/>
      <c r="C39" s="1145" t="s">
        <v>543</v>
      </c>
      <c r="D39" s="1146"/>
      <c r="E39" s="1147"/>
      <c r="F39" s="36" t="s">
        <v>491</v>
      </c>
      <c r="G39" s="37" t="s">
        <v>491</v>
      </c>
      <c r="H39" s="37" t="s">
        <v>491</v>
      </c>
      <c r="I39" s="37" t="s">
        <v>491</v>
      </c>
      <c r="J39" s="38">
        <v>0.14000000000000001</v>
      </c>
      <c r="K39" s="22"/>
      <c r="L39" s="22"/>
      <c r="M39" s="22"/>
      <c r="N39" s="22"/>
      <c r="O39" s="22"/>
      <c r="P39" s="22"/>
    </row>
    <row r="40" spans="1:16" ht="39" customHeight="1" x14ac:dyDescent="0.2">
      <c r="A40" s="22"/>
      <c r="B40" s="35"/>
      <c r="C40" s="1145" t="s">
        <v>544</v>
      </c>
      <c r="D40" s="1146"/>
      <c r="E40" s="1147"/>
      <c r="F40" s="36" t="s">
        <v>491</v>
      </c>
      <c r="G40" s="37" t="s">
        <v>491</v>
      </c>
      <c r="H40" s="37" t="s">
        <v>491</v>
      </c>
      <c r="I40" s="37" t="s">
        <v>491</v>
      </c>
      <c r="J40" s="38">
        <v>0.1</v>
      </c>
      <c r="K40" s="22"/>
      <c r="L40" s="22"/>
      <c r="M40" s="22"/>
      <c r="N40" s="22"/>
      <c r="O40" s="22"/>
      <c r="P40" s="22"/>
    </row>
    <row r="41" spans="1:16" ht="39" customHeight="1" x14ac:dyDescent="0.2">
      <c r="A41" s="22"/>
      <c r="B41" s="35"/>
      <c r="C41" s="1145" t="s">
        <v>545</v>
      </c>
      <c r="D41" s="1146"/>
      <c r="E41" s="1147"/>
      <c r="F41" s="36" t="s">
        <v>491</v>
      </c>
      <c r="G41" s="37" t="s">
        <v>491</v>
      </c>
      <c r="H41" s="37" t="s">
        <v>491</v>
      </c>
      <c r="I41" s="37" t="s">
        <v>491</v>
      </c>
      <c r="J41" s="38">
        <v>0.05</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0.6</v>
      </c>
      <c r="G43" s="42">
        <v>0.99</v>
      </c>
      <c r="H43" s="42">
        <v>1.2</v>
      </c>
      <c r="I43" s="42">
        <v>0.96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1wPs6Klr7YA31ctb6NvoZId36ydmfltWgxzc51p/FfBX6QYNA2wOGwIm1wdzGaMThsLD1xoCInsI5lKL4n3Slw==" saltValue="7brUur33MNLzk5dFwm3Y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activeCell="S43" sqref="S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743</v>
      </c>
      <c r="L45" s="60">
        <v>745</v>
      </c>
      <c r="M45" s="60">
        <v>750</v>
      </c>
      <c r="N45" s="60">
        <v>743</v>
      </c>
      <c r="O45" s="61">
        <v>667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2">
      <c r="A48" s="48"/>
      <c r="B48" s="1155"/>
      <c r="C48" s="1156"/>
      <c r="D48" s="62"/>
      <c r="E48" s="1161" t="s">
        <v>13</v>
      </c>
      <c r="F48" s="1161"/>
      <c r="G48" s="1161"/>
      <c r="H48" s="1161"/>
      <c r="I48" s="1161"/>
      <c r="J48" s="1162"/>
      <c r="K48" s="63">
        <v>123</v>
      </c>
      <c r="L48" s="64">
        <v>120</v>
      </c>
      <c r="M48" s="64">
        <v>119</v>
      </c>
      <c r="N48" s="64">
        <v>117</v>
      </c>
      <c r="O48" s="65">
        <v>120</v>
      </c>
      <c r="P48" s="48"/>
      <c r="Q48" s="48"/>
      <c r="R48" s="48"/>
      <c r="S48" s="48"/>
      <c r="T48" s="48"/>
      <c r="U48" s="48"/>
    </row>
    <row r="49" spans="1:21" ht="30.75" customHeight="1" x14ac:dyDescent="0.2">
      <c r="A49" s="48"/>
      <c r="B49" s="1155"/>
      <c r="C49" s="1156"/>
      <c r="D49" s="62"/>
      <c r="E49" s="1161" t="s">
        <v>14</v>
      </c>
      <c r="F49" s="1161"/>
      <c r="G49" s="1161"/>
      <c r="H49" s="1161"/>
      <c r="I49" s="1161"/>
      <c r="J49" s="1162"/>
      <c r="K49" s="63">
        <v>2</v>
      </c>
      <c r="L49" s="64">
        <v>2</v>
      </c>
      <c r="M49" s="64">
        <v>3</v>
      </c>
      <c r="N49" s="64">
        <v>3</v>
      </c>
      <c r="O49" s="65">
        <v>6</v>
      </c>
      <c r="P49" s="48"/>
      <c r="Q49" s="48"/>
      <c r="R49" s="48"/>
      <c r="S49" s="48"/>
      <c r="T49" s="48"/>
      <c r="U49" s="48"/>
    </row>
    <row r="50" spans="1:21" ht="30.75" customHeight="1" x14ac:dyDescent="0.2">
      <c r="A50" s="48"/>
      <c r="B50" s="1155"/>
      <c r="C50" s="1156"/>
      <c r="D50" s="62"/>
      <c r="E50" s="1161" t="s">
        <v>15</v>
      </c>
      <c r="F50" s="1161"/>
      <c r="G50" s="1161"/>
      <c r="H50" s="1161"/>
      <c r="I50" s="1161"/>
      <c r="J50" s="1162"/>
      <c r="K50" s="63">
        <v>1</v>
      </c>
      <c r="L50" s="64">
        <v>1</v>
      </c>
      <c r="M50" s="64">
        <v>1</v>
      </c>
      <c r="N50" s="64">
        <v>1</v>
      </c>
      <c r="O50" s="65">
        <v>1</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631</v>
      </c>
      <c r="L52" s="64">
        <v>636</v>
      </c>
      <c r="M52" s="64">
        <v>638</v>
      </c>
      <c r="N52" s="64">
        <v>630</v>
      </c>
      <c r="O52" s="65">
        <v>614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238</v>
      </c>
      <c r="L53" s="69">
        <v>232</v>
      </c>
      <c r="M53" s="69">
        <v>235</v>
      </c>
      <c r="N53" s="69">
        <v>234</v>
      </c>
      <c r="O53" s="70">
        <v>181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gmDvQdqVBXpWx28jwDyIixSx2J2S8hPDk3bh1YRnIpfm/KE1OJpr+LWvSn3cM15Z5rD2avuCgm6gkKp4kCdQg==" saltValue="CH7gesA/tpJfU9UaoTZ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C1" zoomScaleSheetLayoutView="100" workbookViewId="0">
      <selection activeCell="S50" sqref="S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84" t="s">
        <v>30</v>
      </c>
      <c r="C41" s="1185"/>
      <c r="D41" s="105"/>
      <c r="E41" s="1190" t="s">
        <v>31</v>
      </c>
      <c r="F41" s="1190"/>
      <c r="G41" s="1190"/>
      <c r="H41" s="1191"/>
      <c r="I41" s="343">
        <v>5717</v>
      </c>
      <c r="J41" s="344">
        <v>5191</v>
      </c>
      <c r="K41" s="344">
        <v>4640</v>
      </c>
      <c r="L41" s="344">
        <v>4195</v>
      </c>
      <c r="M41" s="345">
        <v>3784</v>
      </c>
    </row>
    <row r="42" spans="2:13" ht="27.75" customHeight="1" x14ac:dyDescent="0.2">
      <c r="B42" s="1186"/>
      <c r="C42" s="1187"/>
      <c r="D42" s="106"/>
      <c r="E42" s="1192" t="s">
        <v>32</v>
      </c>
      <c r="F42" s="1192"/>
      <c r="G42" s="1192"/>
      <c r="H42" s="1193"/>
      <c r="I42" s="346" t="s">
        <v>491</v>
      </c>
      <c r="J42" s="347" t="s">
        <v>491</v>
      </c>
      <c r="K42" s="347" t="s">
        <v>491</v>
      </c>
      <c r="L42" s="347" t="s">
        <v>491</v>
      </c>
      <c r="M42" s="348" t="s">
        <v>491</v>
      </c>
    </row>
    <row r="43" spans="2:13" ht="27.75" customHeight="1" x14ac:dyDescent="0.2">
      <c r="B43" s="1186"/>
      <c r="C43" s="1187"/>
      <c r="D43" s="106"/>
      <c r="E43" s="1192" t="s">
        <v>33</v>
      </c>
      <c r="F43" s="1192"/>
      <c r="G43" s="1192"/>
      <c r="H43" s="1193"/>
      <c r="I43" s="346">
        <v>1118</v>
      </c>
      <c r="J43" s="347">
        <v>1033</v>
      </c>
      <c r="K43" s="347">
        <v>988</v>
      </c>
      <c r="L43" s="347">
        <v>901</v>
      </c>
      <c r="M43" s="348">
        <v>825</v>
      </c>
    </row>
    <row r="44" spans="2:13" ht="27.75" customHeight="1" x14ac:dyDescent="0.2">
      <c r="B44" s="1186"/>
      <c r="C44" s="1187"/>
      <c r="D44" s="106"/>
      <c r="E44" s="1192" t="s">
        <v>34</v>
      </c>
      <c r="F44" s="1192"/>
      <c r="G44" s="1192"/>
      <c r="H44" s="1193"/>
      <c r="I44" s="346">
        <v>230</v>
      </c>
      <c r="J44" s="347">
        <v>2628</v>
      </c>
      <c r="K44" s="347">
        <v>3480</v>
      </c>
      <c r="L44" s="347">
        <v>3460</v>
      </c>
      <c r="M44" s="348">
        <v>3479</v>
      </c>
    </row>
    <row r="45" spans="2:13" ht="27.75" customHeight="1" x14ac:dyDescent="0.2">
      <c r="B45" s="1186"/>
      <c r="C45" s="1187"/>
      <c r="D45" s="106"/>
      <c r="E45" s="1192" t="s">
        <v>35</v>
      </c>
      <c r="F45" s="1192"/>
      <c r="G45" s="1192"/>
      <c r="H45" s="1193"/>
      <c r="I45" s="346">
        <v>202</v>
      </c>
      <c r="J45" s="347">
        <v>185</v>
      </c>
      <c r="K45" s="347">
        <v>170</v>
      </c>
      <c r="L45" s="347">
        <v>132</v>
      </c>
      <c r="M45" s="348">
        <v>254</v>
      </c>
    </row>
    <row r="46" spans="2:13" ht="27.75" customHeight="1" x14ac:dyDescent="0.2">
      <c r="B46" s="1186"/>
      <c r="C46" s="1187"/>
      <c r="D46" s="107"/>
      <c r="E46" s="1192" t="s">
        <v>36</v>
      </c>
      <c r="F46" s="1192"/>
      <c r="G46" s="1192"/>
      <c r="H46" s="1193"/>
      <c r="I46" s="346" t="s">
        <v>491</v>
      </c>
      <c r="J46" s="347" t="s">
        <v>491</v>
      </c>
      <c r="K46" s="347" t="s">
        <v>491</v>
      </c>
      <c r="L46" s="347" t="s">
        <v>491</v>
      </c>
      <c r="M46" s="348" t="s">
        <v>491</v>
      </c>
    </row>
    <row r="47" spans="2:13" ht="27.75" customHeight="1" x14ac:dyDescent="0.2">
      <c r="B47" s="1186"/>
      <c r="C47" s="1187"/>
      <c r="D47" s="108"/>
      <c r="E47" s="1194" t="s">
        <v>37</v>
      </c>
      <c r="F47" s="1195"/>
      <c r="G47" s="1195"/>
      <c r="H47" s="1196"/>
      <c r="I47" s="346" t="s">
        <v>491</v>
      </c>
      <c r="J47" s="347" t="s">
        <v>491</v>
      </c>
      <c r="K47" s="347" t="s">
        <v>491</v>
      </c>
      <c r="L47" s="347" t="s">
        <v>491</v>
      </c>
      <c r="M47" s="348" t="s">
        <v>491</v>
      </c>
    </row>
    <row r="48" spans="2:13" ht="27.75" customHeight="1" x14ac:dyDescent="0.2">
      <c r="B48" s="1186"/>
      <c r="C48" s="1187"/>
      <c r="D48" s="106"/>
      <c r="E48" s="1192" t="s">
        <v>38</v>
      </c>
      <c r="F48" s="1192"/>
      <c r="G48" s="1192"/>
      <c r="H48" s="1193"/>
      <c r="I48" s="346" t="s">
        <v>491</v>
      </c>
      <c r="J48" s="347" t="s">
        <v>491</v>
      </c>
      <c r="K48" s="347" t="s">
        <v>491</v>
      </c>
      <c r="L48" s="347" t="s">
        <v>491</v>
      </c>
      <c r="M48" s="348" t="s">
        <v>491</v>
      </c>
    </row>
    <row r="49" spans="2:13" ht="27.75" customHeight="1" x14ac:dyDescent="0.2">
      <c r="B49" s="1188"/>
      <c r="C49" s="1189"/>
      <c r="D49" s="106"/>
      <c r="E49" s="1192" t="s">
        <v>39</v>
      </c>
      <c r="F49" s="1192"/>
      <c r="G49" s="1192"/>
      <c r="H49" s="1193"/>
      <c r="I49" s="346" t="s">
        <v>491</v>
      </c>
      <c r="J49" s="347" t="s">
        <v>491</v>
      </c>
      <c r="K49" s="347" t="s">
        <v>491</v>
      </c>
      <c r="L49" s="347" t="s">
        <v>491</v>
      </c>
      <c r="M49" s="348" t="s">
        <v>491</v>
      </c>
    </row>
    <row r="50" spans="2:13" ht="27.75" customHeight="1" x14ac:dyDescent="0.2">
      <c r="B50" s="1197" t="s">
        <v>40</v>
      </c>
      <c r="C50" s="1198"/>
      <c r="D50" s="109"/>
      <c r="E50" s="1192" t="s">
        <v>41</v>
      </c>
      <c r="F50" s="1192"/>
      <c r="G50" s="1192"/>
      <c r="H50" s="1193"/>
      <c r="I50" s="346">
        <v>1332</v>
      </c>
      <c r="J50" s="347">
        <v>1690</v>
      </c>
      <c r="K50" s="347">
        <v>1770</v>
      </c>
      <c r="L50" s="347">
        <v>1865</v>
      </c>
      <c r="M50" s="348">
        <v>1920</v>
      </c>
    </row>
    <row r="51" spans="2:13" ht="27.75" customHeight="1" x14ac:dyDescent="0.2">
      <c r="B51" s="1186"/>
      <c r="C51" s="1187"/>
      <c r="D51" s="106"/>
      <c r="E51" s="1192" t="s">
        <v>42</v>
      </c>
      <c r="F51" s="1192"/>
      <c r="G51" s="1192"/>
      <c r="H51" s="1193"/>
      <c r="I51" s="346">
        <v>9</v>
      </c>
      <c r="J51" s="347">
        <v>6</v>
      </c>
      <c r="K51" s="347">
        <v>11</v>
      </c>
      <c r="L51" s="347">
        <v>18</v>
      </c>
      <c r="M51" s="348">
        <v>18</v>
      </c>
    </row>
    <row r="52" spans="2:13" ht="27.75" customHeight="1" x14ac:dyDescent="0.2">
      <c r="B52" s="1188"/>
      <c r="C52" s="1189"/>
      <c r="D52" s="106"/>
      <c r="E52" s="1192" t="s">
        <v>43</v>
      </c>
      <c r="F52" s="1192"/>
      <c r="G52" s="1192"/>
      <c r="H52" s="1193"/>
      <c r="I52" s="346">
        <v>5963</v>
      </c>
      <c r="J52" s="347">
        <v>5716</v>
      </c>
      <c r="K52" s="347">
        <v>5664</v>
      </c>
      <c r="L52" s="347">
        <v>5224</v>
      </c>
      <c r="M52" s="348">
        <v>4799</v>
      </c>
    </row>
    <row r="53" spans="2:13" ht="27.75" customHeight="1" thickBot="1" x14ac:dyDescent="0.25">
      <c r="B53" s="1199" t="s">
        <v>19</v>
      </c>
      <c r="C53" s="1200"/>
      <c r="D53" s="110"/>
      <c r="E53" s="1201" t="s">
        <v>44</v>
      </c>
      <c r="F53" s="1201"/>
      <c r="G53" s="1201"/>
      <c r="H53" s="1202"/>
      <c r="I53" s="349">
        <v>-36</v>
      </c>
      <c r="J53" s="350">
        <v>1624</v>
      </c>
      <c r="K53" s="350">
        <v>1833</v>
      </c>
      <c r="L53" s="350">
        <v>1580</v>
      </c>
      <c r="M53" s="351">
        <v>1606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lX45GlhM9FvJ3lSaE9Z9zWJHzpfk9OuRnotVekax1RgI/JrY6tmKez31gUWkxqtYp/6iNBavu/y90rv3ydN2A==" saltValue="ihDSsFqzfBpDl6xf1t5P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topLeftCell="A5" zoomScale="70" zoomScaleNormal="70" zoomScaleSheetLayoutView="100" workbookViewId="0">
      <selection activeCell="I62" sqref="I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532</v>
      </c>
      <c r="G54" s="119" t="s">
        <v>533</v>
      </c>
      <c r="H54" s="120" t="s">
        <v>534</v>
      </c>
    </row>
    <row r="55" spans="2:8" ht="52.5" customHeight="1" x14ac:dyDescent="0.2">
      <c r="B55" s="121"/>
      <c r="C55" s="1211" t="s">
        <v>46</v>
      </c>
      <c r="D55" s="1211"/>
      <c r="E55" s="1212"/>
      <c r="F55" s="352">
        <v>955</v>
      </c>
      <c r="G55" s="352">
        <v>811</v>
      </c>
      <c r="H55" s="353">
        <v>715</v>
      </c>
    </row>
    <row r="56" spans="2:8" ht="52.5" customHeight="1" x14ac:dyDescent="0.2">
      <c r="B56" s="122"/>
      <c r="C56" s="1213" t="s">
        <v>47</v>
      </c>
      <c r="D56" s="1213"/>
      <c r="E56" s="1214"/>
      <c r="F56" s="354">
        <v>71</v>
      </c>
      <c r="G56" s="354">
        <v>69</v>
      </c>
      <c r="H56" s="355">
        <v>21</v>
      </c>
    </row>
    <row r="57" spans="2:8" ht="53.25" customHeight="1" x14ac:dyDescent="0.2">
      <c r="B57" s="122"/>
      <c r="C57" s="1215" t="s">
        <v>48</v>
      </c>
      <c r="D57" s="1215"/>
      <c r="E57" s="1216"/>
      <c r="F57" s="356">
        <v>656</v>
      </c>
      <c r="G57" s="356">
        <v>885</v>
      </c>
      <c r="H57" s="357">
        <v>1087</v>
      </c>
    </row>
    <row r="58" spans="2:8" ht="45.75" customHeight="1" x14ac:dyDescent="0.2">
      <c r="B58" s="123"/>
      <c r="C58" s="1203" t="s">
        <v>553</v>
      </c>
      <c r="D58" s="1204"/>
      <c r="E58" s="1205"/>
      <c r="F58" s="358">
        <v>399</v>
      </c>
      <c r="G58" s="358">
        <v>484</v>
      </c>
      <c r="H58" s="359">
        <v>572</v>
      </c>
    </row>
    <row r="59" spans="2:8" ht="45.75" customHeight="1" x14ac:dyDescent="0.2">
      <c r="B59" s="123"/>
      <c r="C59" s="1203" t="s">
        <v>554</v>
      </c>
      <c r="D59" s="1204"/>
      <c r="E59" s="1205"/>
      <c r="F59" s="358">
        <v>133</v>
      </c>
      <c r="G59" s="358">
        <v>282</v>
      </c>
      <c r="H59" s="359">
        <v>403</v>
      </c>
    </row>
    <row r="60" spans="2:8" ht="45.75" customHeight="1" x14ac:dyDescent="0.2">
      <c r="B60" s="123"/>
      <c r="C60" s="1203" t="s">
        <v>555</v>
      </c>
      <c r="D60" s="1204"/>
      <c r="E60" s="1205"/>
      <c r="F60" s="358">
        <v>49</v>
      </c>
      <c r="G60" s="358">
        <v>49</v>
      </c>
      <c r="H60" s="359">
        <v>48</v>
      </c>
    </row>
    <row r="61" spans="2:8" ht="45.75" customHeight="1" x14ac:dyDescent="0.2">
      <c r="B61" s="123"/>
      <c r="C61" s="1203" t="s">
        <v>556</v>
      </c>
      <c r="D61" s="1204"/>
      <c r="E61" s="1205"/>
      <c r="F61" s="358">
        <v>18</v>
      </c>
      <c r="G61" s="358">
        <v>18</v>
      </c>
      <c r="H61" s="359">
        <v>12</v>
      </c>
    </row>
    <row r="62" spans="2:8" ht="45.75" customHeight="1" thickBot="1" x14ac:dyDescent="0.25">
      <c r="B62" s="124"/>
      <c r="C62" s="1206" t="s">
        <v>557</v>
      </c>
      <c r="D62" s="1207"/>
      <c r="E62" s="1208"/>
      <c r="F62" s="360">
        <v>14</v>
      </c>
      <c r="G62" s="360">
        <v>13</v>
      </c>
      <c r="H62" s="361">
        <v>12</v>
      </c>
    </row>
    <row r="63" spans="2:8" ht="52.5" customHeight="1" thickBot="1" x14ac:dyDescent="0.25">
      <c r="B63" s="125"/>
      <c r="C63" s="1209" t="s">
        <v>49</v>
      </c>
      <c r="D63" s="1209"/>
      <c r="E63" s="1210"/>
      <c r="F63" s="362">
        <v>1682</v>
      </c>
      <c r="G63" s="362">
        <v>1765</v>
      </c>
      <c r="H63" s="363">
        <v>1823</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sheetData>
  <sheetProtection algorithmName="SHA-512" hashValue="WMkvuFOdCGS5pel9h90Jl5jWCS/fQMX4Xsomc0nf0lsmacz3iQmJ+dbK2it6bJkMMqqKgeXvTTfBp9fkaKRwjg==" saltValue="g5GAUoBDzMOxhofACiQn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529</v>
      </c>
      <c r="G2" s="139"/>
      <c r="H2" s="140"/>
    </row>
    <row r="3" spans="1:8" x14ac:dyDescent="0.2">
      <c r="A3" s="136" t="s">
        <v>522</v>
      </c>
      <c r="B3" s="141"/>
      <c r="C3" s="142"/>
      <c r="D3" s="143">
        <v>125976</v>
      </c>
      <c r="E3" s="144"/>
      <c r="F3" s="145">
        <v>263613</v>
      </c>
      <c r="G3" s="146"/>
      <c r="H3" s="147"/>
    </row>
    <row r="4" spans="1:8" x14ac:dyDescent="0.2">
      <c r="A4" s="148"/>
      <c r="B4" s="149"/>
      <c r="C4" s="150"/>
      <c r="D4" s="151">
        <v>62397</v>
      </c>
      <c r="E4" s="152"/>
      <c r="F4" s="153">
        <v>128823</v>
      </c>
      <c r="G4" s="154"/>
      <c r="H4" s="155"/>
    </row>
    <row r="5" spans="1:8" x14ac:dyDescent="0.2">
      <c r="A5" s="136" t="s">
        <v>524</v>
      </c>
      <c r="B5" s="141"/>
      <c r="C5" s="142"/>
      <c r="D5" s="143">
        <v>130605</v>
      </c>
      <c r="E5" s="144"/>
      <c r="F5" s="145">
        <v>330026</v>
      </c>
      <c r="G5" s="146"/>
      <c r="H5" s="147"/>
    </row>
    <row r="6" spans="1:8" x14ac:dyDescent="0.2">
      <c r="A6" s="148"/>
      <c r="B6" s="149"/>
      <c r="C6" s="150"/>
      <c r="D6" s="151">
        <v>80653</v>
      </c>
      <c r="E6" s="152"/>
      <c r="F6" s="153">
        <v>141075</v>
      </c>
      <c r="G6" s="154"/>
      <c r="H6" s="155"/>
    </row>
    <row r="7" spans="1:8" x14ac:dyDescent="0.2">
      <c r="A7" s="136" t="s">
        <v>525</v>
      </c>
      <c r="B7" s="141"/>
      <c r="C7" s="142"/>
      <c r="D7" s="143">
        <v>149764</v>
      </c>
      <c r="E7" s="144"/>
      <c r="F7" s="145">
        <v>278179</v>
      </c>
      <c r="G7" s="146"/>
      <c r="H7" s="147"/>
    </row>
    <row r="8" spans="1:8" x14ac:dyDescent="0.2">
      <c r="A8" s="148"/>
      <c r="B8" s="149"/>
      <c r="C8" s="150"/>
      <c r="D8" s="151">
        <v>102224</v>
      </c>
      <c r="E8" s="152"/>
      <c r="F8" s="153">
        <v>122182</v>
      </c>
      <c r="G8" s="154"/>
      <c r="H8" s="155"/>
    </row>
    <row r="9" spans="1:8" x14ac:dyDescent="0.2">
      <c r="A9" s="136" t="s">
        <v>526</v>
      </c>
      <c r="B9" s="141"/>
      <c r="C9" s="142"/>
      <c r="D9" s="143">
        <v>145981</v>
      </c>
      <c r="E9" s="144"/>
      <c r="F9" s="145">
        <v>283153</v>
      </c>
      <c r="G9" s="146"/>
      <c r="H9" s="147"/>
    </row>
    <row r="10" spans="1:8" x14ac:dyDescent="0.2">
      <c r="A10" s="148"/>
      <c r="B10" s="149"/>
      <c r="C10" s="150"/>
      <c r="D10" s="151">
        <v>65230</v>
      </c>
      <c r="E10" s="152"/>
      <c r="F10" s="153">
        <v>127593</v>
      </c>
      <c r="G10" s="154"/>
      <c r="H10" s="155"/>
    </row>
    <row r="11" spans="1:8" x14ac:dyDescent="0.2">
      <c r="A11" s="136" t="s">
        <v>527</v>
      </c>
      <c r="B11" s="141"/>
      <c r="C11" s="142"/>
      <c r="D11" s="143">
        <v>136578</v>
      </c>
      <c r="E11" s="144"/>
      <c r="F11" s="145">
        <v>262169</v>
      </c>
      <c r="G11" s="146"/>
      <c r="H11" s="147"/>
    </row>
    <row r="12" spans="1:8" x14ac:dyDescent="0.2">
      <c r="A12" s="148"/>
      <c r="B12" s="149"/>
      <c r="C12" s="156"/>
      <c r="D12" s="151">
        <v>100035</v>
      </c>
      <c r="E12" s="152"/>
      <c r="F12" s="153">
        <v>152658</v>
      </c>
      <c r="G12" s="154"/>
      <c r="H12" s="155"/>
    </row>
    <row r="13" spans="1:8" x14ac:dyDescent="0.2">
      <c r="A13" s="136"/>
      <c r="B13" s="141"/>
      <c r="C13" s="157"/>
      <c r="D13" s="158">
        <v>137781</v>
      </c>
      <c r="E13" s="159"/>
      <c r="F13" s="160">
        <v>283428</v>
      </c>
      <c r="G13" s="161"/>
      <c r="H13" s="147"/>
    </row>
    <row r="14" spans="1:8" x14ac:dyDescent="0.2">
      <c r="A14" s="148"/>
      <c r="B14" s="149"/>
      <c r="C14" s="150"/>
      <c r="D14" s="151">
        <v>82108</v>
      </c>
      <c r="E14" s="152"/>
      <c r="F14" s="153">
        <v>134466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5.53</v>
      </c>
      <c r="C19" s="162">
        <f>ROUND(VALUE(SUBSTITUTE(実質収支比率等に係る経年分析!G$48,"▲","-")),2)</f>
        <v>5.14</v>
      </c>
      <c r="D19" s="162">
        <f>ROUND(VALUE(SUBSTITUTE(実質収支比率等に係る経年分析!H$48,"▲","-")),2)</f>
        <v>5.83</v>
      </c>
      <c r="E19" s="162">
        <f>ROUND(VALUE(SUBSTITUTE(実質収支比率等に係る経年分析!I$48,"▲","-")),2)</f>
        <v>6.03</v>
      </c>
      <c r="F19" s="162">
        <f>ROUND(VALUE(SUBSTITUTE(実質収支比率等に係る経年分析!J$48,"▲","-")),2)</f>
        <v>7.45</v>
      </c>
    </row>
    <row r="20" spans="1:11" x14ac:dyDescent="0.2">
      <c r="A20" s="162" t="s">
        <v>53</v>
      </c>
      <c r="B20" s="162">
        <f>ROUND(VALUE(SUBSTITUTE(実質収支比率等に係る経年分析!F$47,"▲","-")),2)</f>
        <v>14.76</v>
      </c>
      <c r="C20" s="162">
        <f>ROUND(VALUE(SUBSTITUTE(実質収支比率等に係る経年分析!G$47,"▲","-")),2)</f>
        <v>32.6</v>
      </c>
      <c r="D20" s="162">
        <f>ROUND(VALUE(SUBSTITUTE(実質収支比率等に係る経年分析!H$47,"▲","-")),2)</f>
        <v>37.24</v>
      </c>
      <c r="E20" s="162">
        <f>ROUND(VALUE(SUBSTITUTE(実質収支比率等に係る経年分析!I$47,"▲","-")),2)</f>
        <v>31.66</v>
      </c>
      <c r="F20" s="162">
        <f>ROUND(VALUE(SUBSTITUTE(実質収支比率等に係る経年分析!J$47,"▲","-")),2)</f>
        <v>27.6</v>
      </c>
    </row>
    <row r="21" spans="1:11" x14ac:dyDescent="0.2">
      <c r="A21" s="162" t="s">
        <v>54</v>
      </c>
      <c r="B21" s="162">
        <f>IF(ISNUMBER(VALUE(SUBSTITUTE(実質収支比率等に係る経年分析!F$49,"▲","-"))),ROUND(VALUE(SUBSTITUTE(実質収支比率等に係る経年分析!F$49,"▲","-")),2),NA())</f>
        <v>-12.98</v>
      </c>
      <c r="C21" s="162">
        <f>IF(ISNUMBER(VALUE(SUBSTITUTE(実質収支比率等に係る経年分析!G$49,"▲","-"))),ROUND(VALUE(SUBSTITUTE(実質収支比率等に係る経年分析!G$49,"▲","-")),2),NA())</f>
        <v>19.079999999999998</v>
      </c>
      <c r="D21" s="162">
        <f>IF(ISNUMBER(VALUE(SUBSTITUTE(実質収支比率等に係る経年分析!H$49,"▲","-"))),ROUND(VALUE(SUBSTITUTE(実質収支比率等に係る経年分析!H$49,"▲","-")),2),NA())</f>
        <v>4.3899999999999997</v>
      </c>
      <c r="E21" s="162">
        <f>IF(ISNUMBER(VALUE(SUBSTITUTE(実質収支比率等に係る経年分析!I$49,"▲","-"))),ROUND(VALUE(SUBSTITUTE(実質収支比率等に係る経年分析!I$49,"▲","-")),2),NA())</f>
        <v>-5.42</v>
      </c>
      <c r="F21" s="162">
        <f>IF(ISNUMBER(VALUE(SUBSTITUTE(実質収支比率等に係る経年分析!J$49,"▲","-"))),ROUND(VALUE(SUBSTITUTE(実質収支比率等に係る経年分析!J$49,"▲","-")),2),NA())</f>
        <v>-2.2200000000000002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0.96</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下水道事業（特定地域生活排水処理事業）</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0.05</v>
      </c>
    </row>
    <row r="30" spans="1:11" x14ac:dyDescent="0.2">
      <c r="A30" s="163" t="str">
        <f>IF(連結実質赤字比率に係る赤字・黒字の構成分析!C$40="",NA(),連結実質赤字比率に係る赤字・黒字の構成分析!C$40)</f>
        <v>下水道事業（林業集落排水事業）</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v>
      </c>
    </row>
    <row r="31" spans="1:11" x14ac:dyDescent="0.2">
      <c r="A31" s="163" t="str">
        <f>IF(連結実質赤字比率に係る赤字・黒字の構成分析!C$39="",NA(),連結実質赤字比率に係る赤字・黒字の構成分析!C$39)</f>
        <v>下水道事業（農業集落排水事業）</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0.14000000000000001</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2">
      <c r="A33" s="163" t="str">
        <f>IF(連結実質赤字比率に係る赤字・黒字の構成分析!C$37="",NA(),連結実質赤字比率に係る赤字・黒字の構成分析!C$37)</f>
        <v>下水道事業（特定環境保全公共下水道事業）</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2.34</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2.61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4.16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6.82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6.03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7.44</v>
      </c>
    </row>
    <row r="36" spans="1:16" x14ac:dyDescent="0.2">
      <c r="A36" s="163" t="str">
        <f>IF(連結実質赤字比率に係る赤字・黒字の構成分析!C$34="",NA(),連結実質赤字比率に係る赤字・黒字の構成分析!C$34)</f>
        <v>水道事業</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631</v>
      </c>
      <c r="E42" s="164"/>
      <c r="F42" s="164"/>
      <c r="G42" s="164">
        <f>'実質公債費比率（分子）の構造'!L$52</f>
        <v>636</v>
      </c>
      <c r="H42" s="164"/>
      <c r="I42" s="164"/>
      <c r="J42" s="164">
        <f>'実質公債費比率（分子）の構造'!M$52</f>
        <v>638</v>
      </c>
      <c r="K42" s="164"/>
      <c r="L42" s="164"/>
      <c r="M42" s="164">
        <f>'実質公債費比率（分子）の構造'!N$52</f>
        <v>630</v>
      </c>
      <c r="N42" s="164"/>
      <c r="O42" s="164"/>
      <c r="P42" s="164">
        <f>'実質公債費比率（分子）の構造'!O$52</f>
        <v>614</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1</v>
      </c>
      <c r="O43" s="164"/>
      <c r="P43" s="164"/>
    </row>
    <row r="44" spans="1:16" x14ac:dyDescent="0.2">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2">
      <c r="A45" s="164" t="s">
        <v>63</v>
      </c>
      <c r="B45" s="164">
        <f>'実質公債費比率（分子）の構造'!K$49</f>
        <v>2</v>
      </c>
      <c r="C45" s="164"/>
      <c r="D45" s="164"/>
      <c r="E45" s="164">
        <f>'実質公債費比率（分子）の構造'!L$49</f>
        <v>2</v>
      </c>
      <c r="F45" s="164"/>
      <c r="G45" s="164"/>
      <c r="H45" s="164">
        <f>'実質公債費比率（分子）の構造'!M$49</f>
        <v>3</v>
      </c>
      <c r="I45" s="164"/>
      <c r="J45" s="164"/>
      <c r="K45" s="164">
        <f>'実質公債費比率（分子）の構造'!N$49</f>
        <v>3</v>
      </c>
      <c r="L45" s="164"/>
      <c r="M45" s="164"/>
      <c r="N45" s="164">
        <f>'実質公債費比率（分子）の構造'!O$49</f>
        <v>6</v>
      </c>
      <c r="O45" s="164"/>
      <c r="P45" s="164"/>
    </row>
    <row r="46" spans="1:16" x14ac:dyDescent="0.2">
      <c r="A46" s="164" t="s">
        <v>64</v>
      </c>
      <c r="B46" s="164">
        <f>'実質公債費比率（分子）の構造'!K$48</f>
        <v>123</v>
      </c>
      <c r="C46" s="164"/>
      <c r="D46" s="164"/>
      <c r="E46" s="164">
        <f>'実質公債費比率（分子）の構造'!L$48</f>
        <v>120</v>
      </c>
      <c r="F46" s="164"/>
      <c r="G46" s="164"/>
      <c r="H46" s="164">
        <f>'実質公債費比率（分子）の構造'!M$48</f>
        <v>119</v>
      </c>
      <c r="I46" s="164"/>
      <c r="J46" s="164"/>
      <c r="K46" s="164">
        <f>'実質公債費比率（分子）の構造'!N$48</f>
        <v>117</v>
      </c>
      <c r="L46" s="164"/>
      <c r="M46" s="164"/>
      <c r="N46" s="164">
        <f>'実質公債費比率（分子）の構造'!O$48</f>
        <v>120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743</v>
      </c>
      <c r="C49" s="164"/>
      <c r="D49" s="164"/>
      <c r="E49" s="164">
        <f>'実質公債費比率（分子）の構造'!L$45</f>
        <v>745</v>
      </c>
      <c r="F49" s="164"/>
      <c r="G49" s="164"/>
      <c r="H49" s="164">
        <f>'実質公債費比率（分子）の構造'!M$45</f>
        <v>750</v>
      </c>
      <c r="I49" s="164"/>
      <c r="J49" s="164"/>
      <c r="K49" s="164">
        <f>'実質公債費比率（分子）の構造'!N$45</f>
        <v>743</v>
      </c>
      <c r="L49" s="164"/>
      <c r="M49" s="164"/>
      <c r="N49" s="164">
        <f>'実質公債費比率（分子）の構造'!O$45</f>
        <v>667</v>
      </c>
      <c r="O49" s="164"/>
      <c r="P49" s="164"/>
    </row>
    <row r="50" spans="1:16" x14ac:dyDescent="0.2">
      <c r="A50" s="164" t="s">
        <v>67</v>
      </c>
      <c r="B50" s="164" t="e">
        <f>NA()</f>
        <v>#N/A</v>
      </c>
      <c r="C50" s="164">
        <f>IF(ISNUMBER('実質公債費比率（分子）の構造'!K$53),'実質公債費比率（分子）の構造'!K$53,NA())</f>
        <v>238</v>
      </c>
      <c r="D50" s="164" t="e">
        <f>NA()</f>
        <v>#N/A</v>
      </c>
      <c r="E50" s="164" t="e">
        <f>NA()</f>
        <v>#N/A</v>
      </c>
      <c r="F50" s="164">
        <f>IF(ISNUMBER('実質公債費比率（分子）の構造'!L$53),'実質公債費比率（分子）の構造'!L$53,NA())</f>
        <v>232</v>
      </c>
      <c r="G50" s="164" t="e">
        <f>NA()</f>
        <v>#N/A</v>
      </c>
      <c r="H50" s="164" t="e">
        <f>NA()</f>
        <v>#N/A</v>
      </c>
      <c r="I50" s="164">
        <f>IF(ISNUMBER('実質公債費比率（分子）の構造'!M$53),'実質公債費比率（分子）の構造'!M$53,NA())</f>
        <v>235</v>
      </c>
      <c r="J50" s="164" t="e">
        <f>NA()</f>
        <v>#N/A</v>
      </c>
      <c r="K50" s="164" t="e">
        <f>NA()</f>
        <v>#N/A</v>
      </c>
      <c r="L50" s="164">
        <f>IF(ISNUMBER('実質公債費比率（分子）の構造'!N$53),'実質公債費比率（分子）の構造'!N$53,NA())</f>
        <v>234</v>
      </c>
      <c r="M50" s="164" t="e">
        <f>NA()</f>
        <v>#N/A</v>
      </c>
      <c r="N50" s="164" t="e">
        <f>NA()</f>
        <v>#N/A</v>
      </c>
      <c r="O50" s="164">
        <f>IF(ISNUMBER('実質公債費比率（分子）の構造'!O$53),'実質公債費比率（分子）の構造'!O$53,NA())</f>
        <v>181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5963</v>
      </c>
      <c r="E56" s="163"/>
      <c r="F56" s="163"/>
      <c r="G56" s="163">
        <f>'将来負担比率（分子）の構造'!J$52</f>
        <v>5716</v>
      </c>
      <c r="H56" s="163"/>
      <c r="I56" s="163"/>
      <c r="J56" s="163">
        <f>'将来負担比率（分子）の構造'!K$52</f>
        <v>5664</v>
      </c>
      <c r="K56" s="163"/>
      <c r="L56" s="163"/>
      <c r="M56" s="163">
        <f>'将来負担比率（分子）の構造'!L$52</f>
        <v>5224</v>
      </c>
      <c r="N56" s="163"/>
      <c r="O56" s="163"/>
      <c r="P56" s="163">
        <f>'将来負担比率（分子）の構造'!M$52</f>
        <v>4799</v>
      </c>
    </row>
    <row r="57" spans="1:16" x14ac:dyDescent="0.2">
      <c r="A57" s="163" t="s">
        <v>42</v>
      </c>
      <c r="B57" s="163"/>
      <c r="C57" s="163"/>
      <c r="D57" s="163">
        <f>'将来負担比率（分子）の構造'!I$51</f>
        <v>9</v>
      </c>
      <c r="E57" s="163"/>
      <c r="F57" s="163"/>
      <c r="G57" s="163">
        <f>'将来負担比率（分子）の構造'!J$51</f>
        <v>6</v>
      </c>
      <c r="H57" s="163"/>
      <c r="I57" s="163"/>
      <c r="J57" s="163">
        <f>'将来負担比率（分子）の構造'!K$51</f>
        <v>11</v>
      </c>
      <c r="K57" s="163"/>
      <c r="L57" s="163"/>
      <c r="M57" s="163">
        <f>'将来負担比率（分子）の構造'!L$51</f>
        <v>18</v>
      </c>
      <c r="N57" s="163"/>
      <c r="O57" s="163"/>
      <c r="P57" s="163">
        <f>'将来負担比率（分子）の構造'!M$51</f>
        <v>18</v>
      </c>
    </row>
    <row r="58" spans="1:16" x14ac:dyDescent="0.2">
      <c r="A58" s="163" t="s">
        <v>41</v>
      </c>
      <c r="B58" s="163"/>
      <c r="C58" s="163"/>
      <c r="D58" s="163">
        <f>'将来負担比率（分子）の構造'!I$50</f>
        <v>1332</v>
      </c>
      <c r="E58" s="163"/>
      <c r="F58" s="163"/>
      <c r="G58" s="163">
        <f>'将来負担比率（分子）の構造'!J$50</f>
        <v>1690</v>
      </c>
      <c r="H58" s="163"/>
      <c r="I58" s="163"/>
      <c r="J58" s="163">
        <f>'将来負担比率（分子）の構造'!K$50</f>
        <v>1770</v>
      </c>
      <c r="K58" s="163"/>
      <c r="L58" s="163"/>
      <c r="M58" s="163">
        <f>'将来負担比率（分子）の構造'!L$50</f>
        <v>1865</v>
      </c>
      <c r="N58" s="163"/>
      <c r="O58" s="163"/>
      <c r="P58" s="163">
        <f>'将来負担比率（分子）の構造'!M$50</f>
        <v>1920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202</v>
      </c>
      <c r="C62" s="163"/>
      <c r="D62" s="163"/>
      <c r="E62" s="163">
        <f>'将来負担比率（分子）の構造'!J$45</f>
        <v>185</v>
      </c>
      <c r="F62" s="163"/>
      <c r="G62" s="163"/>
      <c r="H62" s="163">
        <f>'将来負担比率（分子）の構造'!K$45</f>
        <v>170</v>
      </c>
      <c r="I62" s="163"/>
      <c r="J62" s="163"/>
      <c r="K62" s="163">
        <f>'将来負担比率（分子）の構造'!L$45</f>
        <v>132</v>
      </c>
      <c r="L62" s="163"/>
      <c r="M62" s="163"/>
      <c r="N62" s="163">
        <f>'将来負担比率（分子）の構造'!M$45</f>
        <v>254</v>
      </c>
      <c r="O62" s="163"/>
      <c r="P62" s="163"/>
    </row>
    <row r="63" spans="1:16" x14ac:dyDescent="0.2">
      <c r="A63" s="163" t="s">
        <v>34</v>
      </c>
      <c r="B63" s="163">
        <f>'将来負担比率（分子）の構造'!I$44</f>
        <v>230</v>
      </c>
      <c r="C63" s="163"/>
      <c r="D63" s="163"/>
      <c r="E63" s="163">
        <f>'将来負担比率（分子）の構造'!J$44</f>
        <v>2628</v>
      </c>
      <c r="F63" s="163"/>
      <c r="G63" s="163"/>
      <c r="H63" s="163">
        <f>'将来負担比率（分子）の構造'!K$44</f>
        <v>3480</v>
      </c>
      <c r="I63" s="163"/>
      <c r="J63" s="163"/>
      <c r="K63" s="163">
        <f>'将来負担比率（分子）の構造'!L$44</f>
        <v>3460</v>
      </c>
      <c r="L63" s="163"/>
      <c r="M63" s="163"/>
      <c r="N63" s="163">
        <f>'将来負担比率（分子）の構造'!M$44</f>
        <v>3479</v>
      </c>
      <c r="O63" s="163"/>
      <c r="P63" s="163"/>
    </row>
    <row r="64" spans="1:16" x14ac:dyDescent="0.2">
      <c r="A64" s="163" t="s">
        <v>33</v>
      </c>
      <c r="B64" s="163">
        <f>'将来負担比率（分子）の構造'!I$43</f>
        <v>1118</v>
      </c>
      <c r="C64" s="163"/>
      <c r="D64" s="163"/>
      <c r="E64" s="163">
        <f>'将来負担比率（分子）の構造'!J$43</f>
        <v>1033</v>
      </c>
      <c r="F64" s="163"/>
      <c r="G64" s="163"/>
      <c r="H64" s="163">
        <f>'将来負担比率（分子）の構造'!K$43</f>
        <v>988</v>
      </c>
      <c r="I64" s="163"/>
      <c r="J64" s="163"/>
      <c r="K64" s="163">
        <f>'将来負担比率（分子）の構造'!L$43</f>
        <v>901</v>
      </c>
      <c r="L64" s="163"/>
      <c r="M64" s="163"/>
      <c r="N64" s="163">
        <f>'将来負担比率（分子）の構造'!M$43</f>
        <v>825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5717</v>
      </c>
      <c r="C66" s="163"/>
      <c r="D66" s="163"/>
      <c r="E66" s="163">
        <f>'将来負担比率（分子）の構造'!J$41</f>
        <v>5191</v>
      </c>
      <c r="F66" s="163"/>
      <c r="G66" s="163"/>
      <c r="H66" s="163">
        <f>'将来負担比率（分子）の構造'!K$41</f>
        <v>4640</v>
      </c>
      <c r="I66" s="163"/>
      <c r="J66" s="163"/>
      <c r="K66" s="163">
        <f>'将来負担比率（分子）の構造'!L$41</f>
        <v>4195</v>
      </c>
      <c r="L66" s="163"/>
      <c r="M66" s="163"/>
      <c r="N66" s="163">
        <f>'将来負担比率（分子）の構造'!M$41</f>
        <v>3784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1624</v>
      </c>
      <c r="G67" s="163" t="e">
        <f>NA()</f>
        <v>#N/A</v>
      </c>
      <c r="H67" s="163" t="e">
        <f>NA()</f>
        <v>#N/A</v>
      </c>
      <c r="I67" s="163">
        <f>IF(ISNUMBER('将来負担比率（分子）の構造'!K$53), IF('将来負担比率（分子）の構造'!K$53 &lt; 0, 0, '将来負担比率（分子）の構造'!K$53), NA())</f>
        <v>1833</v>
      </c>
      <c r="J67" s="163" t="e">
        <f>NA()</f>
        <v>#N/A</v>
      </c>
      <c r="K67" s="163" t="e">
        <f>NA()</f>
        <v>#N/A</v>
      </c>
      <c r="L67" s="163">
        <f>IF(ISNUMBER('将来負担比率（分子）の構造'!L$53), IF('将来負担比率（分子）の構造'!L$53 &lt; 0, 0, '将来負担比率（分子）の構造'!L$53), NA())</f>
        <v>1580</v>
      </c>
      <c r="M67" s="163" t="e">
        <f>NA()</f>
        <v>#N/A</v>
      </c>
      <c r="N67" s="163" t="e">
        <f>NA()</f>
        <v>#N/A</v>
      </c>
      <c r="O67" s="163">
        <f>IF(ISNUMBER('将来負担比率（分子）の構造'!M$53), IF('将来負担比率（分子）の構造'!M$53 &lt; 0, 0, '将来負担比率（分子）の構造'!M$53), NA())</f>
        <v>1606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955</v>
      </c>
      <c r="C72" s="167">
        <f>基金残高に係る経年分析!G55</f>
        <v>811</v>
      </c>
      <c r="D72" s="167">
        <f>基金残高に係る経年分析!H55</f>
        <v>715</v>
      </c>
    </row>
    <row r="73" spans="1:16" x14ac:dyDescent="0.2">
      <c r="A73" s="166" t="s">
        <v>74</v>
      </c>
      <c r="B73" s="167">
        <f>基金残高に係る経年分析!F56</f>
        <v>71</v>
      </c>
      <c r="C73" s="167">
        <f>基金残高に係る経年分析!G56</f>
        <v>69</v>
      </c>
      <c r="D73" s="167">
        <f>基金残高に係る経年分析!H56</f>
        <v>21</v>
      </c>
    </row>
    <row r="74" spans="1:16" x14ac:dyDescent="0.2">
      <c r="A74" s="166" t="s">
        <v>75</v>
      </c>
      <c r="B74" s="167">
        <f>基金残高に係る経年分析!F57</f>
        <v>656</v>
      </c>
      <c r="C74" s="167">
        <f>基金残高に係る経年分析!G57</f>
        <v>885</v>
      </c>
      <c r="D74" s="167">
        <f>基金残高に係る経年分析!H57</f>
        <v>1087</v>
      </c>
    </row>
  </sheetData>
  <sheetProtection algorithmName="SHA-512" hashValue="xxMNX8ikEZbxdzPOWJ0g1ln1qwpLQXTLgmgbw/4BrW5FyJL374i5LHDKAnn9uV/XrJrUzdZ7xaw9ihPoTipnoQ==" saltValue="JawNeae2W/s707BQhfZM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818607</v>
      </c>
      <c r="S5" s="613"/>
      <c r="T5" s="613"/>
      <c r="U5" s="613"/>
      <c r="V5" s="613"/>
      <c r="W5" s="613"/>
      <c r="X5" s="613"/>
      <c r="Y5" s="614"/>
      <c r="Z5" s="615">
        <v>15.3</v>
      </c>
      <c r="AA5" s="615"/>
      <c r="AB5" s="615"/>
      <c r="AC5" s="615"/>
      <c r="AD5" s="616">
        <v>818607</v>
      </c>
      <c r="AE5" s="616"/>
      <c r="AF5" s="616"/>
      <c r="AG5" s="616"/>
      <c r="AH5" s="616"/>
      <c r="AI5" s="616"/>
      <c r="AJ5" s="616"/>
      <c r="AK5" s="616"/>
      <c r="AL5" s="617">
        <v>31.3</v>
      </c>
      <c r="AM5" s="618"/>
      <c r="AN5" s="618"/>
      <c r="AO5" s="619"/>
      <c r="AP5" s="609" t="s">
        <v>216</v>
      </c>
      <c r="AQ5" s="610"/>
      <c r="AR5" s="610"/>
      <c r="AS5" s="610"/>
      <c r="AT5" s="610"/>
      <c r="AU5" s="610"/>
      <c r="AV5" s="610"/>
      <c r="AW5" s="610"/>
      <c r="AX5" s="610"/>
      <c r="AY5" s="610"/>
      <c r="AZ5" s="610"/>
      <c r="BA5" s="610"/>
      <c r="BB5" s="610"/>
      <c r="BC5" s="610"/>
      <c r="BD5" s="610"/>
      <c r="BE5" s="610"/>
      <c r="BF5" s="611"/>
      <c r="BG5" s="623">
        <v>806546</v>
      </c>
      <c r="BH5" s="624"/>
      <c r="BI5" s="624"/>
      <c r="BJ5" s="624"/>
      <c r="BK5" s="624"/>
      <c r="BL5" s="624"/>
      <c r="BM5" s="624"/>
      <c r="BN5" s="625"/>
      <c r="BO5" s="626">
        <v>98.5</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28892</v>
      </c>
      <c r="S6" s="624"/>
      <c r="T6" s="624"/>
      <c r="U6" s="624"/>
      <c r="V6" s="624"/>
      <c r="W6" s="624"/>
      <c r="X6" s="624"/>
      <c r="Y6" s="625"/>
      <c r="Z6" s="626">
        <v>0.5</v>
      </c>
      <c r="AA6" s="626"/>
      <c r="AB6" s="626"/>
      <c r="AC6" s="626"/>
      <c r="AD6" s="627">
        <v>28892</v>
      </c>
      <c r="AE6" s="627"/>
      <c r="AF6" s="627"/>
      <c r="AG6" s="627"/>
      <c r="AH6" s="627"/>
      <c r="AI6" s="627"/>
      <c r="AJ6" s="627"/>
      <c r="AK6" s="627"/>
      <c r="AL6" s="628">
        <v>1.1000000000000001</v>
      </c>
      <c r="AM6" s="629"/>
      <c r="AN6" s="629"/>
      <c r="AO6" s="630"/>
      <c r="AP6" s="620" t="s">
        <v>221</v>
      </c>
      <c r="AQ6" s="621"/>
      <c r="AR6" s="621"/>
      <c r="AS6" s="621"/>
      <c r="AT6" s="621"/>
      <c r="AU6" s="621"/>
      <c r="AV6" s="621"/>
      <c r="AW6" s="621"/>
      <c r="AX6" s="621"/>
      <c r="AY6" s="621"/>
      <c r="AZ6" s="621"/>
      <c r="BA6" s="621"/>
      <c r="BB6" s="621"/>
      <c r="BC6" s="621"/>
      <c r="BD6" s="621"/>
      <c r="BE6" s="621"/>
      <c r="BF6" s="622"/>
      <c r="BG6" s="623">
        <v>806546</v>
      </c>
      <c r="BH6" s="624"/>
      <c r="BI6" s="624"/>
      <c r="BJ6" s="624"/>
      <c r="BK6" s="624"/>
      <c r="BL6" s="624"/>
      <c r="BM6" s="624"/>
      <c r="BN6" s="625"/>
      <c r="BO6" s="626">
        <v>98.5</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66735</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66735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130</v>
      </c>
      <c r="S7" s="624"/>
      <c r="T7" s="624"/>
      <c r="U7" s="624"/>
      <c r="V7" s="624"/>
      <c r="W7" s="624"/>
      <c r="X7" s="624"/>
      <c r="Y7" s="625"/>
      <c r="Z7" s="626">
        <v>0</v>
      </c>
      <c r="AA7" s="626"/>
      <c r="AB7" s="626"/>
      <c r="AC7" s="626"/>
      <c r="AD7" s="627">
        <v>130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226173</v>
      </c>
      <c r="BH7" s="624"/>
      <c r="BI7" s="624"/>
      <c r="BJ7" s="624"/>
      <c r="BK7" s="624"/>
      <c r="BL7" s="624"/>
      <c r="BM7" s="624"/>
      <c r="BN7" s="625"/>
      <c r="BO7" s="626">
        <v>27.6</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1652400</v>
      </c>
      <c r="CS7" s="624"/>
      <c r="CT7" s="624"/>
      <c r="CU7" s="624"/>
      <c r="CV7" s="624"/>
      <c r="CW7" s="624"/>
      <c r="CX7" s="624"/>
      <c r="CY7" s="625"/>
      <c r="CZ7" s="626">
        <v>32.1</v>
      </c>
      <c r="DA7" s="626"/>
      <c r="DB7" s="626"/>
      <c r="DC7" s="626"/>
      <c r="DD7" s="632">
        <v>781</v>
      </c>
      <c r="DE7" s="624"/>
      <c r="DF7" s="624"/>
      <c r="DG7" s="624"/>
      <c r="DH7" s="624"/>
      <c r="DI7" s="624"/>
      <c r="DJ7" s="624"/>
      <c r="DK7" s="624"/>
      <c r="DL7" s="624"/>
      <c r="DM7" s="624"/>
      <c r="DN7" s="624"/>
      <c r="DO7" s="624"/>
      <c r="DP7" s="625"/>
      <c r="DQ7" s="632">
        <v>801548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2081</v>
      </c>
      <c r="S8" s="624"/>
      <c r="T8" s="624"/>
      <c r="U8" s="624"/>
      <c r="V8" s="624"/>
      <c r="W8" s="624"/>
      <c r="X8" s="624"/>
      <c r="Y8" s="625"/>
      <c r="Z8" s="626">
        <v>0</v>
      </c>
      <c r="AA8" s="626"/>
      <c r="AB8" s="626"/>
      <c r="AC8" s="626"/>
      <c r="AD8" s="627">
        <v>2081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5151</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729752</v>
      </c>
      <c r="CS8" s="624"/>
      <c r="CT8" s="624"/>
      <c r="CU8" s="624"/>
      <c r="CV8" s="624"/>
      <c r="CW8" s="624"/>
      <c r="CX8" s="624"/>
      <c r="CY8" s="625"/>
      <c r="CZ8" s="626">
        <v>14.2</v>
      </c>
      <c r="DA8" s="626"/>
      <c r="DB8" s="626"/>
      <c r="DC8" s="626"/>
      <c r="DD8" s="632" t="s">
        <v>122</v>
      </c>
      <c r="DE8" s="624"/>
      <c r="DF8" s="624"/>
      <c r="DG8" s="624"/>
      <c r="DH8" s="624"/>
      <c r="DI8" s="624"/>
      <c r="DJ8" s="624"/>
      <c r="DK8" s="624"/>
      <c r="DL8" s="624"/>
      <c r="DM8" s="624"/>
      <c r="DN8" s="624"/>
      <c r="DO8" s="624"/>
      <c r="DP8" s="625"/>
      <c r="DQ8" s="632">
        <v>493599</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2686</v>
      </c>
      <c r="S9" s="624"/>
      <c r="T9" s="624"/>
      <c r="U9" s="624"/>
      <c r="V9" s="624"/>
      <c r="W9" s="624"/>
      <c r="X9" s="624"/>
      <c r="Y9" s="625"/>
      <c r="Z9" s="626">
        <v>0.1</v>
      </c>
      <c r="AA9" s="626"/>
      <c r="AB9" s="626"/>
      <c r="AC9" s="626"/>
      <c r="AD9" s="627">
        <v>2686</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123230</v>
      </c>
      <c r="BH9" s="624"/>
      <c r="BI9" s="624"/>
      <c r="BJ9" s="624"/>
      <c r="BK9" s="624"/>
      <c r="BL9" s="624"/>
      <c r="BM9" s="624"/>
      <c r="BN9" s="625"/>
      <c r="BO9" s="626">
        <v>15.1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212162</v>
      </c>
      <c r="CS9" s="624"/>
      <c r="CT9" s="624"/>
      <c r="CU9" s="624"/>
      <c r="CV9" s="624"/>
      <c r="CW9" s="624"/>
      <c r="CX9" s="624"/>
      <c r="CY9" s="625"/>
      <c r="CZ9" s="626">
        <v>4.0999999999999996</v>
      </c>
      <c r="DA9" s="626"/>
      <c r="DB9" s="626"/>
      <c r="DC9" s="626"/>
      <c r="DD9" s="632">
        <v>41598</v>
      </c>
      <c r="DE9" s="624"/>
      <c r="DF9" s="624"/>
      <c r="DG9" s="624"/>
      <c r="DH9" s="624"/>
      <c r="DI9" s="624"/>
      <c r="DJ9" s="624"/>
      <c r="DK9" s="624"/>
      <c r="DL9" s="624"/>
      <c r="DM9" s="624"/>
      <c r="DN9" s="624"/>
      <c r="DO9" s="624"/>
      <c r="DP9" s="625"/>
      <c r="DQ9" s="632">
        <v>162695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9505</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104534</v>
      </c>
      <c r="S11" s="624"/>
      <c r="T11" s="624"/>
      <c r="U11" s="624"/>
      <c r="V11" s="624"/>
      <c r="W11" s="624"/>
      <c r="X11" s="624"/>
      <c r="Y11" s="625"/>
      <c r="Z11" s="628">
        <v>2</v>
      </c>
      <c r="AA11" s="629"/>
      <c r="AB11" s="629"/>
      <c r="AC11" s="635"/>
      <c r="AD11" s="632">
        <v>104534</v>
      </c>
      <c r="AE11" s="624"/>
      <c r="AF11" s="624"/>
      <c r="AG11" s="624"/>
      <c r="AH11" s="624"/>
      <c r="AI11" s="624"/>
      <c r="AJ11" s="624"/>
      <c r="AK11" s="625"/>
      <c r="AL11" s="628">
        <v>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88287</v>
      </c>
      <c r="BH11" s="624"/>
      <c r="BI11" s="624"/>
      <c r="BJ11" s="624"/>
      <c r="BK11" s="624"/>
      <c r="BL11" s="624"/>
      <c r="BM11" s="624"/>
      <c r="BN11" s="625"/>
      <c r="BO11" s="626">
        <v>10.8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312084</v>
      </c>
      <c r="CS11" s="624"/>
      <c r="CT11" s="624"/>
      <c r="CU11" s="624"/>
      <c r="CV11" s="624"/>
      <c r="CW11" s="624"/>
      <c r="CX11" s="624"/>
      <c r="CY11" s="625"/>
      <c r="CZ11" s="626">
        <v>6.1</v>
      </c>
      <c r="DA11" s="626"/>
      <c r="DB11" s="626"/>
      <c r="DC11" s="626"/>
      <c r="DD11" s="632">
        <v>67469</v>
      </c>
      <c r="DE11" s="624"/>
      <c r="DF11" s="624"/>
      <c r="DG11" s="624"/>
      <c r="DH11" s="624"/>
      <c r="DI11" s="624"/>
      <c r="DJ11" s="624"/>
      <c r="DK11" s="624"/>
      <c r="DL11" s="624"/>
      <c r="DM11" s="624"/>
      <c r="DN11" s="624"/>
      <c r="DO11" s="624"/>
      <c r="DP11" s="625"/>
      <c r="DQ11" s="632">
        <v>139481</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4969</v>
      </c>
      <c r="S12" s="624"/>
      <c r="T12" s="624"/>
      <c r="U12" s="624"/>
      <c r="V12" s="624"/>
      <c r="W12" s="624"/>
      <c r="X12" s="624"/>
      <c r="Y12" s="625"/>
      <c r="Z12" s="626">
        <v>0.1</v>
      </c>
      <c r="AA12" s="626"/>
      <c r="AB12" s="626"/>
      <c r="AC12" s="626"/>
      <c r="AD12" s="627">
        <v>4969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548414</v>
      </c>
      <c r="BH12" s="624"/>
      <c r="BI12" s="624"/>
      <c r="BJ12" s="624"/>
      <c r="BK12" s="624"/>
      <c r="BL12" s="624"/>
      <c r="BM12" s="624"/>
      <c r="BN12" s="625"/>
      <c r="BO12" s="626">
        <v>67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155061</v>
      </c>
      <c r="CS12" s="624"/>
      <c r="CT12" s="624"/>
      <c r="CU12" s="624"/>
      <c r="CV12" s="624"/>
      <c r="CW12" s="624"/>
      <c r="CX12" s="624"/>
      <c r="CY12" s="625"/>
      <c r="CZ12" s="626">
        <v>3</v>
      </c>
      <c r="DA12" s="626"/>
      <c r="DB12" s="626"/>
      <c r="DC12" s="626"/>
      <c r="DD12" s="632">
        <v>3188</v>
      </c>
      <c r="DE12" s="624"/>
      <c r="DF12" s="624"/>
      <c r="DG12" s="624"/>
      <c r="DH12" s="624"/>
      <c r="DI12" s="624"/>
      <c r="DJ12" s="624"/>
      <c r="DK12" s="624"/>
      <c r="DL12" s="624"/>
      <c r="DM12" s="624"/>
      <c r="DN12" s="624"/>
      <c r="DO12" s="624"/>
      <c r="DP12" s="625"/>
      <c r="DQ12" s="632">
        <v>84421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547608</v>
      </c>
      <c r="BH13" s="624"/>
      <c r="BI13" s="624"/>
      <c r="BJ13" s="624"/>
      <c r="BK13" s="624"/>
      <c r="BL13" s="624"/>
      <c r="BM13" s="624"/>
      <c r="BN13" s="625"/>
      <c r="BO13" s="626">
        <v>66.900000000000006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610505</v>
      </c>
      <c r="CS13" s="624"/>
      <c r="CT13" s="624"/>
      <c r="CU13" s="624"/>
      <c r="CV13" s="624"/>
      <c r="CW13" s="624"/>
      <c r="CX13" s="624"/>
      <c r="CY13" s="625"/>
      <c r="CZ13" s="626">
        <v>11.9</v>
      </c>
      <c r="DA13" s="626"/>
      <c r="DB13" s="626"/>
      <c r="DC13" s="626"/>
      <c r="DD13" s="632">
        <v>239225</v>
      </c>
      <c r="DE13" s="624"/>
      <c r="DF13" s="624"/>
      <c r="DG13" s="624"/>
      <c r="DH13" s="624"/>
      <c r="DI13" s="624"/>
      <c r="DJ13" s="624"/>
      <c r="DK13" s="624"/>
      <c r="DL13" s="624"/>
      <c r="DM13" s="624"/>
      <c r="DN13" s="624"/>
      <c r="DO13" s="624"/>
      <c r="DP13" s="625"/>
      <c r="DQ13" s="632">
        <v>315271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13168</v>
      </c>
      <c r="BH14" s="624"/>
      <c r="BI14" s="624"/>
      <c r="BJ14" s="624"/>
      <c r="BK14" s="624"/>
      <c r="BL14" s="624"/>
      <c r="BM14" s="624"/>
      <c r="BN14" s="625"/>
      <c r="BO14" s="626">
        <v>1.6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184128</v>
      </c>
      <c r="CS14" s="624"/>
      <c r="CT14" s="624"/>
      <c r="CU14" s="624"/>
      <c r="CV14" s="624"/>
      <c r="CW14" s="624"/>
      <c r="CX14" s="624"/>
      <c r="CY14" s="625"/>
      <c r="CZ14" s="626">
        <v>3.6</v>
      </c>
      <c r="DA14" s="626"/>
      <c r="DB14" s="626"/>
      <c r="DC14" s="626"/>
      <c r="DD14" s="632">
        <v>27135</v>
      </c>
      <c r="DE14" s="624"/>
      <c r="DF14" s="624"/>
      <c r="DG14" s="624"/>
      <c r="DH14" s="624"/>
      <c r="DI14" s="624"/>
      <c r="DJ14" s="624"/>
      <c r="DK14" s="624"/>
      <c r="DL14" s="624"/>
      <c r="DM14" s="624"/>
      <c r="DN14" s="624"/>
      <c r="DO14" s="624"/>
      <c r="DP14" s="625"/>
      <c r="DQ14" s="632">
        <v>151310</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2292</v>
      </c>
      <c r="S15" s="624"/>
      <c r="T15" s="624"/>
      <c r="U15" s="624"/>
      <c r="V15" s="624"/>
      <c r="W15" s="624"/>
      <c r="X15" s="624"/>
      <c r="Y15" s="625"/>
      <c r="Z15" s="626">
        <v>0</v>
      </c>
      <c r="AA15" s="626"/>
      <c r="AB15" s="626"/>
      <c r="AC15" s="626"/>
      <c r="AD15" s="627">
        <v>2292</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18791</v>
      </c>
      <c r="BH15" s="624"/>
      <c r="BI15" s="624"/>
      <c r="BJ15" s="624"/>
      <c r="BK15" s="624"/>
      <c r="BL15" s="624"/>
      <c r="BM15" s="624"/>
      <c r="BN15" s="625"/>
      <c r="BO15" s="626">
        <v>2.2999999999999998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553525</v>
      </c>
      <c r="CS15" s="624"/>
      <c r="CT15" s="624"/>
      <c r="CU15" s="624"/>
      <c r="CV15" s="624"/>
      <c r="CW15" s="624"/>
      <c r="CX15" s="624"/>
      <c r="CY15" s="625"/>
      <c r="CZ15" s="626">
        <v>10.8</v>
      </c>
      <c r="DA15" s="626"/>
      <c r="DB15" s="626"/>
      <c r="DC15" s="626"/>
      <c r="DD15" s="632">
        <v>50962</v>
      </c>
      <c r="DE15" s="624"/>
      <c r="DF15" s="624"/>
      <c r="DG15" s="624"/>
      <c r="DH15" s="624"/>
      <c r="DI15" s="624"/>
      <c r="DJ15" s="624"/>
      <c r="DK15" s="624"/>
      <c r="DL15" s="624"/>
      <c r="DM15" s="624"/>
      <c r="DN15" s="624"/>
      <c r="DO15" s="624"/>
      <c r="DP15" s="625"/>
      <c r="DQ15" s="632">
        <v>418498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15204</v>
      </c>
      <c r="S16" s="624"/>
      <c r="T16" s="624"/>
      <c r="U16" s="624"/>
      <c r="V16" s="624"/>
      <c r="W16" s="624"/>
      <c r="X16" s="624"/>
      <c r="Y16" s="625"/>
      <c r="Z16" s="626">
        <v>0.3</v>
      </c>
      <c r="AA16" s="626"/>
      <c r="AB16" s="626"/>
      <c r="AC16" s="626"/>
      <c r="AD16" s="627">
        <v>15204</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10</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15208</v>
      </c>
      <c r="S17" s="624"/>
      <c r="T17" s="624"/>
      <c r="U17" s="624"/>
      <c r="V17" s="624"/>
      <c r="W17" s="624"/>
      <c r="X17" s="624"/>
      <c r="Y17" s="625"/>
      <c r="Z17" s="626">
        <v>0.3</v>
      </c>
      <c r="AA17" s="626"/>
      <c r="AB17" s="626"/>
      <c r="AC17" s="626"/>
      <c r="AD17" s="627">
        <v>15208</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666695</v>
      </c>
      <c r="CS17" s="624"/>
      <c r="CT17" s="624"/>
      <c r="CU17" s="624"/>
      <c r="CV17" s="624"/>
      <c r="CW17" s="624"/>
      <c r="CX17" s="624"/>
      <c r="CY17" s="625"/>
      <c r="CZ17" s="626">
        <v>13</v>
      </c>
      <c r="DA17" s="626"/>
      <c r="DB17" s="626"/>
      <c r="DC17" s="626"/>
      <c r="DD17" s="632" t="s">
        <v>122</v>
      </c>
      <c r="DE17" s="624"/>
      <c r="DF17" s="624"/>
      <c r="DG17" s="624"/>
      <c r="DH17" s="624"/>
      <c r="DI17" s="624"/>
      <c r="DJ17" s="624"/>
      <c r="DK17" s="624"/>
      <c r="DL17" s="624"/>
      <c r="DM17" s="624"/>
      <c r="DN17" s="624"/>
      <c r="DO17" s="624"/>
      <c r="DP17" s="625"/>
      <c r="DQ17" s="632">
        <v>661879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2212</v>
      </c>
      <c r="S18" s="624"/>
      <c r="T18" s="624"/>
      <c r="U18" s="624"/>
      <c r="V18" s="624"/>
      <c r="W18" s="624"/>
      <c r="X18" s="624"/>
      <c r="Y18" s="625"/>
      <c r="Z18" s="626">
        <v>0</v>
      </c>
      <c r="AA18" s="626"/>
      <c r="AB18" s="626"/>
      <c r="AC18" s="626"/>
      <c r="AD18" s="627">
        <v>2212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12996</v>
      </c>
      <c r="S19" s="624"/>
      <c r="T19" s="624"/>
      <c r="U19" s="624"/>
      <c r="V19" s="624"/>
      <c r="W19" s="624"/>
      <c r="X19" s="624"/>
      <c r="Y19" s="625"/>
      <c r="Z19" s="626">
        <v>0.2</v>
      </c>
      <c r="AA19" s="626"/>
      <c r="AB19" s="626"/>
      <c r="AC19" s="626"/>
      <c r="AD19" s="627">
        <v>12996</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12061</v>
      </c>
      <c r="BH19" s="624"/>
      <c r="BI19" s="624"/>
      <c r="BJ19" s="624"/>
      <c r="BK19" s="624"/>
      <c r="BL19" s="624"/>
      <c r="BM19" s="624"/>
      <c r="BN19" s="625"/>
      <c r="BO19" s="626">
        <v>1.5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12061</v>
      </c>
      <c r="BH20" s="624"/>
      <c r="BI20" s="624"/>
      <c r="BJ20" s="624"/>
      <c r="BK20" s="624"/>
      <c r="BL20" s="624"/>
      <c r="BM20" s="624"/>
      <c r="BN20" s="625"/>
      <c r="BO20" s="626">
        <v>1.5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5143057</v>
      </c>
      <c r="CS20" s="624"/>
      <c r="CT20" s="624"/>
      <c r="CU20" s="624"/>
      <c r="CV20" s="624"/>
      <c r="CW20" s="624"/>
      <c r="CX20" s="624"/>
      <c r="CY20" s="625"/>
      <c r="CZ20" s="626">
        <v>100</v>
      </c>
      <c r="DA20" s="626"/>
      <c r="DB20" s="626"/>
      <c r="DC20" s="626"/>
      <c r="DD20" s="632">
        <v>430358</v>
      </c>
      <c r="DE20" s="624"/>
      <c r="DF20" s="624"/>
      <c r="DG20" s="624"/>
      <c r="DH20" s="624"/>
      <c r="DI20" s="624"/>
      <c r="DJ20" s="624"/>
      <c r="DK20" s="624"/>
      <c r="DL20" s="624"/>
      <c r="DM20" s="624"/>
      <c r="DN20" s="624"/>
      <c r="DO20" s="624"/>
      <c r="DP20" s="625"/>
      <c r="DQ20" s="632">
        <v>3295447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1965380</v>
      </c>
      <c r="S21" s="624"/>
      <c r="T21" s="624"/>
      <c r="U21" s="624"/>
      <c r="V21" s="624"/>
      <c r="W21" s="624"/>
      <c r="X21" s="624"/>
      <c r="Y21" s="625"/>
      <c r="Z21" s="626">
        <v>36.700000000000003</v>
      </c>
      <c r="AA21" s="626"/>
      <c r="AB21" s="626"/>
      <c r="AC21" s="626"/>
      <c r="AD21" s="627">
        <v>1619483</v>
      </c>
      <c r="AE21" s="627"/>
      <c r="AF21" s="627"/>
      <c r="AG21" s="627"/>
      <c r="AH21" s="627"/>
      <c r="AI21" s="627"/>
      <c r="AJ21" s="627"/>
      <c r="AK21" s="627"/>
      <c r="AL21" s="628">
        <v>61.9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12061</v>
      </c>
      <c r="BH21" s="624"/>
      <c r="BI21" s="624"/>
      <c r="BJ21" s="624"/>
      <c r="BK21" s="624"/>
      <c r="BL21" s="624"/>
      <c r="BM21" s="624"/>
      <c r="BN21" s="625"/>
      <c r="BO21" s="626">
        <v>1.5</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1619483</v>
      </c>
      <c r="S22" s="624"/>
      <c r="T22" s="624"/>
      <c r="U22" s="624"/>
      <c r="V22" s="624"/>
      <c r="W22" s="624"/>
      <c r="X22" s="624"/>
      <c r="Y22" s="625"/>
      <c r="Z22" s="626">
        <v>30.3</v>
      </c>
      <c r="AA22" s="626"/>
      <c r="AB22" s="626"/>
      <c r="AC22" s="626"/>
      <c r="AD22" s="627">
        <v>1619483</v>
      </c>
      <c r="AE22" s="627"/>
      <c r="AF22" s="627"/>
      <c r="AG22" s="627"/>
      <c r="AH22" s="627"/>
      <c r="AI22" s="627"/>
      <c r="AJ22" s="627"/>
      <c r="AK22" s="627"/>
      <c r="AL22" s="628">
        <v>61.9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296188</v>
      </c>
      <c r="S23" s="624"/>
      <c r="T23" s="624"/>
      <c r="U23" s="624"/>
      <c r="V23" s="624"/>
      <c r="W23" s="624"/>
      <c r="X23" s="624"/>
      <c r="Y23" s="625"/>
      <c r="Z23" s="626">
        <v>5.5</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49709</v>
      </c>
      <c r="S24" s="624"/>
      <c r="T24" s="624"/>
      <c r="U24" s="624"/>
      <c r="V24" s="624"/>
      <c r="W24" s="624"/>
      <c r="X24" s="624"/>
      <c r="Y24" s="625"/>
      <c r="Z24" s="626">
        <v>0.9</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1844461</v>
      </c>
      <c r="CS24" s="613"/>
      <c r="CT24" s="613"/>
      <c r="CU24" s="613"/>
      <c r="CV24" s="613"/>
      <c r="CW24" s="613"/>
      <c r="CX24" s="613"/>
      <c r="CY24" s="614"/>
      <c r="CZ24" s="617">
        <v>35.9</v>
      </c>
      <c r="DA24" s="618"/>
      <c r="DB24" s="618"/>
      <c r="DC24" s="634"/>
      <c r="DD24" s="655">
        <v>1641006</v>
      </c>
      <c r="DE24" s="613"/>
      <c r="DF24" s="613"/>
      <c r="DG24" s="613"/>
      <c r="DH24" s="613"/>
      <c r="DI24" s="613"/>
      <c r="DJ24" s="613"/>
      <c r="DK24" s="614"/>
      <c r="DL24" s="655">
        <v>1499913</v>
      </c>
      <c r="DM24" s="613"/>
      <c r="DN24" s="613"/>
      <c r="DO24" s="613"/>
      <c r="DP24" s="613"/>
      <c r="DQ24" s="613"/>
      <c r="DR24" s="613"/>
      <c r="DS24" s="613"/>
      <c r="DT24" s="613"/>
      <c r="DU24" s="613"/>
      <c r="DV24" s="614"/>
      <c r="DW24" s="617">
        <v>57.2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2959983</v>
      </c>
      <c r="S25" s="624"/>
      <c r="T25" s="624"/>
      <c r="U25" s="624"/>
      <c r="V25" s="624"/>
      <c r="W25" s="624"/>
      <c r="X25" s="624"/>
      <c r="Y25" s="625"/>
      <c r="Z25" s="626">
        <v>55.3</v>
      </c>
      <c r="AA25" s="626"/>
      <c r="AB25" s="626"/>
      <c r="AC25" s="626"/>
      <c r="AD25" s="627">
        <v>2614086</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982700</v>
      </c>
      <c r="CS25" s="644"/>
      <c r="CT25" s="644"/>
      <c r="CU25" s="644"/>
      <c r="CV25" s="644"/>
      <c r="CW25" s="644"/>
      <c r="CX25" s="644"/>
      <c r="CY25" s="645"/>
      <c r="CZ25" s="628">
        <v>19.100000000000001</v>
      </c>
      <c r="DA25" s="656"/>
      <c r="DB25" s="656"/>
      <c r="DC25" s="658"/>
      <c r="DD25" s="632">
        <v>912734</v>
      </c>
      <c r="DE25" s="644"/>
      <c r="DF25" s="644"/>
      <c r="DG25" s="644"/>
      <c r="DH25" s="644"/>
      <c r="DI25" s="644"/>
      <c r="DJ25" s="644"/>
      <c r="DK25" s="645"/>
      <c r="DL25" s="632">
        <v>843478</v>
      </c>
      <c r="DM25" s="644"/>
      <c r="DN25" s="644"/>
      <c r="DO25" s="644"/>
      <c r="DP25" s="644"/>
      <c r="DQ25" s="644"/>
      <c r="DR25" s="644"/>
      <c r="DS25" s="644"/>
      <c r="DT25" s="644"/>
      <c r="DU25" s="644"/>
      <c r="DV25" s="645"/>
      <c r="DW25" s="628">
        <v>32.200000000000003</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563879</v>
      </c>
      <c r="CS26" s="624"/>
      <c r="CT26" s="624"/>
      <c r="CU26" s="624"/>
      <c r="CV26" s="624"/>
      <c r="CW26" s="624"/>
      <c r="CX26" s="624"/>
      <c r="CY26" s="625"/>
      <c r="CZ26" s="628">
        <v>11</v>
      </c>
      <c r="DA26" s="656"/>
      <c r="DB26" s="656"/>
      <c r="DC26" s="658"/>
      <c r="DD26" s="632">
        <v>522801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707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818607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195066</v>
      </c>
      <c r="CS27" s="644"/>
      <c r="CT27" s="644"/>
      <c r="CU27" s="644"/>
      <c r="CV27" s="644"/>
      <c r="CW27" s="644"/>
      <c r="CX27" s="644"/>
      <c r="CY27" s="645"/>
      <c r="CZ27" s="628">
        <v>3.8</v>
      </c>
      <c r="DA27" s="656"/>
      <c r="DB27" s="656"/>
      <c r="DC27" s="658"/>
      <c r="DD27" s="632">
        <v>66393</v>
      </c>
      <c r="DE27" s="644"/>
      <c r="DF27" s="644"/>
      <c r="DG27" s="644"/>
      <c r="DH27" s="644"/>
      <c r="DI27" s="644"/>
      <c r="DJ27" s="644"/>
      <c r="DK27" s="645"/>
      <c r="DL27" s="632">
        <v>54556</v>
      </c>
      <c r="DM27" s="644"/>
      <c r="DN27" s="644"/>
      <c r="DO27" s="644"/>
      <c r="DP27" s="644"/>
      <c r="DQ27" s="644"/>
      <c r="DR27" s="644"/>
      <c r="DS27" s="644"/>
      <c r="DT27" s="644"/>
      <c r="DU27" s="644"/>
      <c r="DV27" s="645"/>
      <c r="DW27" s="628">
        <v>2.1</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36439</v>
      </c>
      <c r="S28" s="624"/>
      <c r="T28" s="624"/>
      <c r="U28" s="624"/>
      <c r="V28" s="624"/>
      <c r="W28" s="624"/>
      <c r="X28" s="624"/>
      <c r="Y28" s="625"/>
      <c r="Z28" s="626">
        <v>0.7</v>
      </c>
      <c r="AA28" s="626"/>
      <c r="AB28" s="626"/>
      <c r="AC28" s="626"/>
      <c r="AD28" s="627">
        <v>2508</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666695</v>
      </c>
      <c r="CS28" s="624"/>
      <c r="CT28" s="624"/>
      <c r="CU28" s="624"/>
      <c r="CV28" s="624"/>
      <c r="CW28" s="624"/>
      <c r="CX28" s="624"/>
      <c r="CY28" s="625"/>
      <c r="CZ28" s="628">
        <v>13</v>
      </c>
      <c r="DA28" s="656"/>
      <c r="DB28" s="656"/>
      <c r="DC28" s="658"/>
      <c r="DD28" s="632">
        <v>661879</v>
      </c>
      <c r="DE28" s="624"/>
      <c r="DF28" s="624"/>
      <c r="DG28" s="624"/>
      <c r="DH28" s="624"/>
      <c r="DI28" s="624"/>
      <c r="DJ28" s="624"/>
      <c r="DK28" s="625"/>
      <c r="DL28" s="632">
        <v>601879</v>
      </c>
      <c r="DM28" s="624"/>
      <c r="DN28" s="624"/>
      <c r="DO28" s="624"/>
      <c r="DP28" s="624"/>
      <c r="DQ28" s="624"/>
      <c r="DR28" s="624"/>
      <c r="DS28" s="624"/>
      <c r="DT28" s="624"/>
      <c r="DU28" s="624"/>
      <c r="DV28" s="625"/>
      <c r="DW28" s="628">
        <v>23</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1536</v>
      </c>
      <c r="S29" s="624"/>
      <c r="T29" s="624"/>
      <c r="U29" s="624"/>
      <c r="V29" s="624"/>
      <c r="W29" s="624"/>
      <c r="X29" s="624"/>
      <c r="Y29" s="625"/>
      <c r="Z29" s="626">
        <v>0</v>
      </c>
      <c r="AA29" s="626"/>
      <c r="AB29" s="626"/>
      <c r="AC29" s="626"/>
      <c r="AD29" s="627">
        <v>25</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665940</v>
      </c>
      <c r="CS29" s="644"/>
      <c r="CT29" s="644"/>
      <c r="CU29" s="644"/>
      <c r="CV29" s="644"/>
      <c r="CW29" s="644"/>
      <c r="CX29" s="644"/>
      <c r="CY29" s="645"/>
      <c r="CZ29" s="628">
        <v>12.9</v>
      </c>
      <c r="DA29" s="656"/>
      <c r="DB29" s="656"/>
      <c r="DC29" s="658"/>
      <c r="DD29" s="632">
        <v>661124</v>
      </c>
      <c r="DE29" s="644"/>
      <c r="DF29" s="644"/>
      <c r="DG29" s="644"/>
      <c r="DH29" s="644"/>
      <c r="DI29" s="644"/>
      <c r="DJ29" s="644"/>
      <c r="DK29" s="645"/>
      <c r="DL29" s="632">
        <v>601124</v>
      </c>
      <c r="DM29" s="644"/>
      <c r="DN29" s="644"/>
      <c r="DO29" s="644"/>
      <c r="DP29" s="644"/>
      <c r="DQ29" s="644"/>
      <c r="DR29" s="644"/>
      <c r="DS29" s="644"/>
      <c r="DT29" s="644"/>
      <c r="DU29" s="644"/>
      <c r="DV29" s="645"/>
      <c r="DW29" s="628">
        <v>22.9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292542</v>
      </c>
      <c r="S30" s="624"/>
      <c r="T30" s="624"/>
      <c r="U30" s="624"/>
      <c r="V30" s="624"/>
      <c r="W30" s="624"/>
      <c r="X30" s="624"/>
      <c r="Y30" s="625"/>
      <c r="Z30" s="626">
        <v>5.5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656334</v>
      </c>
      <c r="CS30" s="624"/>
      <c r="CT30" s="624"/>
      <c r="CU30" s="624"/>
      <c r="CV30" s="624"/>
      <c r="CW30" s="624"/>
      <c r="CX30" s="624"/>
      <c r="CY30" s="625"/>
      <c r="CZ30" s="628">
        <v>12.8</v>
      </c>
      <c r="DA30" s="656"/>
      <c r="DB30" s="656"/>
      <c r="DC30" s="658"/>
      <c r="DD30" s="632">
        <v>651714</v>
      </c>
      <c r="DE30" s="624"/>
      <c r="DF30" s="624"/>
      <c r="DG30" s="624"/>
      <c r="DH30" s="624"/>
      <c r="DI30" s="624"/>
      <c r="DJ30" s="624"/>
      <c r="DK30" s="625"/>
      <c r="DL30" s="632">
        <v>591714</v>
      </c>
      <c r="DM30" s="624"/>
      <c r="DN30" s="624"/>
      <c r="DO30" s="624"/>
      <c r="DP30" s="624"/>
      <c r="DQ30" s="624"/>
      <c r="DR30" s="624"/>
      <c r="DS30" s="624"/>
      <c r="DT30" s="624"/>
      <c r="DU30" s="624"/>
      <c r="DV30" s="625"/>
      <c r="DW30" s="628">
        <v>22.6</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99.7</v>
      </c>
      <c r="BH31" s="667"/>
      <c r="BI31" s="667"/>
      <c r="BJ31" s="667"/>
      <c r="BK31" s="667"/>
      <c r="BL31" s="667"/>
      <c r="BM31" s="618">
        <v>98.9</v>
      </c>
      <c r="BN31" s="667"/>
      <c r="BO31" s="667"/>
      <c r="BP31" s="667"/>
      <c r="BQ31" s="668"/>
      <c r="BR31" s="670">
        <v>99.7</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9606</v>
      </c>
      <c r="CS31" s="644"/>
      <c r="CT31" s="644"/>
      <c r="CU31" s="644"/>
      <c r="CV31" s="644"/>
      <c r="CW31" s="644"/>
      <c r="CX31" s="644"/>
      <c r="CY31" s="645"/>
      <c r="CZ31" s="628">
        <v>0.2</v>
      </c>
      <c r="DA31" s="656"/>
      <c r="DB31" s="656"/>
      <c r="DC31" s="658"/>
      <c r="DD31" s="632">
        <v>9410</v>
      </c>
      <c r="DE31" s="644"/>
      <c r="DF31" s="644"/>
      <c r="DG31" s="644"/>
      <c r="DH31" s="644"/>
      <c r="DI31" s="644"/>
      <c r="DJ31" s="644"/>
      <c r="DK31" s="645"/>
      <c r="DL31" s="632">
        <v>9410</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238329</v>
      </c>
      <c r="S32" s="624"/>
      <c r="T32" s="624"/>
      <c r="U32" s="624"/>
      <c r="V32" s="624"/>
      <c r="W32" s="624"/>
      <c r="X32" s="624"/>
      <c r="Y32" s="625"/>
      <c r="Z32" s="626">
        <v>4.5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99.9</v>
      </c>
      <c r="BH32" s="644"/>
      <c r="BI32" s="644"/>
      <c r="BJ32" s="644"/>
      <c r="BK32" s="644"/>
      <c r="BL32" s="644"/>
      <c r="BM32" s="629">
        <v>99.5</v>
      </c>
      <c r="BN32" s="644"/>
      <c r="BO32" s="644"/>
      <c r="BP32" s="644"/>
      <c r="BQ32" s="669"/>
      <c r="BR32" s="680">
        <v>99.9</v>
      </c>
      <c r="BS32" s="644"/>
      <c r="BT32" s="644"/>
      <c r="BU32" s="644"/>
      <c r="BV32" s="644"/>
      <c r="BW32" s="644"/>
      <c r="BX32" s="629">
        <v>99.6</v>
      </c>
      <c r="BY32" s="644"/>
      <c r="BZ32" s="644"/>
      <c r="CA32" s="644"/>
      <c r="CB32" s="669"/>
      <c r="CD32" s="665"/>
      <c r="CE32" s="666"/>
      <c r="CF32" s="620" t="s">
        <v>304</v>
      </c>
      <c r="CG32" s="621"/>
      <c r="CH32" s="621"/>
      <c r="CI32" s="621"/>
      <c r="CJ32" s="621"/>
      <c r="CK32" s="621"/>
      <c r="CL32" s="621"/>
      <c r="CM32" s="621"/>
      <c r="CN32" s="621"/>
      <c r="CO32" s="621"/>
      <c r="CP32" s="621"/>
      <c r="CQ32" s="622"/>
      <c r="CR32" s="623">
        <v>755</v>
      </c>
      <c r="CS32" s="624"/>
      <c r="CT32" s="624"/>
      <c r="CU32" s="624"/>
      <c r="CV32" s="624"/>
      <c r="CW32" s="624"/>
      <c r="CX32" s="624"/>
      <c r="CY32" s="625"/>
      <c r="CZ32" s="628">
        <v>0</v>
      </c>
      <c r="DA32" s="656"/>
      <c r="DB32" s="656"/>
      <c r="DC32" s="658"/>
      <c r="DD32" s="632">
        <v>755</v>
      </c>
      <c r="DE32" s="624"/>
      <c r="DF32" s="624"/>
      <c r="DG32" s="624"/>
      <c r="DH32" s="624"/>
      <c r="DI32" s="624"/>
      <c r="DJ32" s="624"/>
      <c r="DK32" s="625"/>
      <c r="DL32" s="632">
        <v>755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10729</v>
      </c>
      <c r="S33" s="624"/>
      <c r="T33" s="624"/>
      <c r="U33" s="624"/>
      <c r="V33" s="624"/>
      <c r="W33" s="624"/>
      <c r="X33" s="624"/>
      <c r="Y33" s="625"/>
      <c r="Z33" s="626">
        <v>0.2</v>
      </c>
      <c r="AA33" s="626"/>
      <c r="AB33" s="626"/>
      <c r="AC33" s="626"/>
      <c r="AD33" s="627">
        <v>333</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99.7</v>
      </c>
      <c r="BH33" s="682"/>
      <c r="BI33" s="682"/>
      <c r="BJ33" s="682"/>
      <c r="BK33" s="682"/>
      <c r="BL33" s="682"/>
      <c r="BM33" s="683">
        <v>98.5</v>
      </c>
      <c r="BN33" s="682"/>
      <c r="BO33" s="682"/>
      <c r="BP33" s="682"/>
      <c r="BQ33" s="684"/>
      <c r="BR33" s="681">
        <v>99.6</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2868228</v>
      </c>
      <c r="CS33" s="644"/>
      <c r="CT33" s="644"/>
      <c r="CU33" s="644"/>
      <c r="CV33" s="644"/>
      <c r="CW33" s="644"/>
      <c r="CX33" s="644"/>
      <c r="CY33" s="645"/>
      <c r="CZ33" s="628">
        <v>55.8</v>
      </c>
      <c r="DA33" s="656"/>
      <c r="DB33" s="656"/>
      <c r="DC33" s="658"/>
      <c r="DD33" s="632">
        <v>1553766</v>
      </c>
      <c r="DE33" s="644"/>
      <c r="DF33" s="644"/>
      <c r="DG33" s="644"/>
      <c r="DH33" s="644"/>
      <c r="DI33" s="644"/>
      <c r="DJ33" s="644"/>
      <c r="DK33" s="645"/>
      <c r="DL33" s="632">
        <v>893399</v>
      </c>
      <c r="DM33" s="644"/>
      <c r="DN33" s="644"/>
      <c r="DO33" s="644"/>
      <c r="DP33" s="644"/>
      <c r="DQ33" s="644"/>
      <c r="DR33" s="644"/>
      <c r="DS33" s="644"/>
      <c r="DT33" s="644"/>
      <c r="DU33" s="644"/>
      <c r="DV33" s="645"/>
      <c r="DW33" s="628">
        <v>34.1</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719470</v>
      </c>
      <c r="S34" s="624"/>
      <c r="T34" s="624"/>
      <c r="U34" s="624"/>
      <c r="V34" s="624"/>
      <c r="W34" s="624"/>
      <c r="X34" s="624"/>
      <c r="Y34" s="625"/>
      <c r="Z34" s="626">
        <v>13.4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1139331</v>
      </c>
      <c r="CS34" s="624"/>
      <c r="CT34" s="624"/>
      <c r="CU34" s="624"/>
      <c r="CV34" s="624"/>
      <c r="CW34" s="624"/>
      <c r="CX34" s="624"/>
      <c r="CY34" s="625"/>
      <c r="CZ34" s="628">
        <v>22.2</v>
      </c>
      <c r="DA34" s="656"/>
      <c r="DB34" s="656"/>
      <c r="DC34" s="658"/>
      <c r="DD34" s="632">
        <v>420212</v>
      </c>
      <c r="DE34" s="624"/>
      <c r="DF34" s="624"/>
      <c r="DG34" s="624"/>
      <c r="DH34" s="624"/>
      <c r="DI34" s="624"/>
      <c r="DJ34" s="624"/>
      <c r="DK34" s="625"/>
      <c r="DL34" s="632">
        <v>289949</v>
      </c>
      <c r="DM34" s="624"/>
      <c r="DN34" s="624"/>
      <c r="DO34" s="624"/>
      <c r="DP34" s="624"/>
      <c r="DQ34" s="624"/>
      <c r="DR34" s="624"/>
      <c r="DS34" s="624"/>
      <c r="DT34" s="624"/>
      <c r="DU34" s="624"/>
      <c r="DV34" s="625"/>
      <c r="DW34" s="628">
        <v>11.1</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597532</v>
      </c>
      <c r="S35" s="624"/>
      <c r="T35" s="624"/>
      <c r="U35" s="624"/>
      <c r="V35" s="624"/>
      <c r="W35" s="624"/>
      <c r="X35" s="624"/>
      <c r="Y35" s="625"/>
      <c r="Z35" s="626">
        <v>11.2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183234</v>
      </c>
      <c r="CS35" s="644"/>
      <c r="CT35" s="644"/>
      <c r="CU35" s="644"/>
      <c r="CV35" s="644"/>
      <c r="CW35" s="644"/>
      <c r="CX35" s="644"/>
      <c r="CY35" s="645"/>
      <c r="CZ35" s="628">
        <v>3.6</v>
      </c>
      <c r="DA35" s="656"/>
      <c r="DB35" s="656"/>
      <c r="DC35" s="658"/>
      <c r="DD35" s="632">
        <v>139670</v>
      </c>
      <c r="DE35" s="644"/>
      <c r="DF35" s="644"/>
      <c r="DG35" s="644"/>
      <c r="DH35" s="644"/>
      <c r="DI35" s="644"/>
      <c r="DJ35" s="644"/>
      <c r="DK35" s="645"/>
      <c r="DL35" s="632">
        <v>138515</v>
      </c>
      <c r="DM35" s="644"/>
      <c r="DN35" s="644"/>
      <c r="DO35" s="644"/>
      <c r="DP35" s="644"/>
      <c r="DQ35" s="644"/>
      <c r="DR35" s="644"/>
      <c r="DS35" s="644"/>
      <c r="DT35" s="644"/>
      <c r="DU35" s="644"/>
      <c r="DV35" s="645"/>
      <c r="DW35" s="628">
        <v>5.3</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176954</v>
      </c>
      <c r="S36" s="624"/>
      <c r="T36" s="624"/>
      <c r="U36" s="624"/>
      <c r="V36" s="624"/>
      <c r="W36" s="624"/>
      <c r="X36" s="624"/>
      <c r="Y36" s="625"/>
      <c r="Z36" s="626">
        <v>3.3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321920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5934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719650</v>
      </c>
      <c r="CS36" s="624"/>
      <c r="CT36" s="624"/>
      <c r="CU36" s="624"/>
      <c r="CV36" s="624"/>
      <c r="CW36" s="624"/>
      <c r="CX36" s="624"/>
      <c r="CY36" s="625"/>
      <c r="CZ36" s="628">
        <v>14</v>
      </c>
      <c r="DA36" s="656"/>
      <c r="DB36" s="656"/>
      <c r="DC36" s="658"/>
      <c r="DD36" s="632">
        <v>594744</v>
      </c>
      <c r="DE36" s="624"/>
      <c r="DF36" s="624"/>
      <c r="DG36" s="624"/>
      <c r="DH36" s="624"/>
      <c r="DI36" s="624"/>
      <c r="DJ36" s="624"/>
      <c r="DK36" s="625"/>
      <c r="DL36" s="632">
        <v>327195</v>
      </c>
      <c r="DM36" s="624"/>
      <c r="DN36" s="624"/>
      <c r="DO36" s="624"/>
      <c r="DP36" s="624"/>
      <c r="DQ36" s="624"/>
      <c r="DR36" s="624"/>
      <c r="DS36" s="624"/>
      <c r="DT36" s="624"/>
      <c r="DU36" s="624"/>
      <c r="DV36" s="625"/>
      <c r="DW36" s="628">
        <v>12.5</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70793</v>
      </c>
      <c r="S37" s="624"/>
      <c r="T37" s="624"/>
      <c r="U37" s="624"/>
      <c r="V37" s="624"/>
      <c r="W37" s="624"/>
      <c r="X37" s="624"/>
      <c r="Y37" s="625"/>
      <c r="Z37" s="626">
        <v>1.3</v>
      </c>
      <c r="AA37" s="626"/>
      <c r="AB37" s="626"/>
      <c r="AC37" s="626"/>
      <c r="AD37" s="627">
        <v>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148598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-216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171139</v>
      </c>
      <c r="CS37" s="644"/>
      <c r="CT37" s="644"/>
      <c r="CU37" s="644"/>
      <c r="CV37" s="644"/>
      <c r="CW37" s="644"/>
      <c r="CX37" s="644"/>
      <c r="CY37" s="645"/>
      <c r="CZ37" s="628">
        <v>3.3</v>
      </c>
      <c r="DA37" s="656"/>
      <c r="DB37" s="656"/>
      <c r="DC37" s="658"/>
      <c r="DD37" s="632">
        <v>171139</v>
      </c>
      <c r="DE37" s="644"/>
      <c r="DF37" s="644"/>
      <c r="DG37" s="644"/>
      <c r="DH37" s="644"/>
      <c r="DI37" s="644"/>
      <c r="DJ37" s="644"/>
      <c r="DK37" s="645"/>
      <c r="DL37" s="632">
        <v>50248</v>
      </c>
      <c r="DM37" s="644"/>
      <c r="DN37" s="644"/>
      <c r="DO37" s="644"/>
      <c r="DP37" s="644"/>
      <c r="DQ37" s="644"/>
      <c r="DR37" s="644"/>
      <c r="DS37" s="644"/>
      <c r="DT37" s="644"/>
      <c r="DU37" s="644"/>
      <c r="DV37" s="645"/>
      <c r="DW37" s="628">
        <v>1.9</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245142</v>
      </c>
      <c r="S38" s="624"/>
      <c r="T38" s="624"/>
      <c r="U38" s="624"/>
      <c r="V38" s="624"/>
      <c r="W38" s="624"/>
      <c r="X38" s="624"/>
      <c r="Y38" s="625"/>
      <c r="Z38" s="626">
        <v>4.5999999999999996</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989</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471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172333</v>
      </c>
      <c r="CS38" s="624"/>
      <c r="CT38" s="624"/>
      <c r="CU38" s="624"/>
      <c r="CV38" s="624"/>
      <c r="CW38" s="624"/>
      <c r="CX38" s="624"/>
      <c r="CY38" s="625"/>
      <c r="CZ38" s="628">
        <v>3.4</v>
      </c>
      <c r="DA38" s="656"/>
      <c r="DB38" s="656"/>
      <c r="DC38" s="658"/>
      <c r="DD38" s="632">
        <v>144889</v>
      </c>
      <c r="DE38" s="624"/>
      <c r="DF38" s="624"/>
      <c r="DG38" s="624"/>
      <c r="DH38" s="624"/>
      <c r="DI38" s="624"/>
      <c r="DJ38" s="624"/>
      <c r="DK38" s="625"/>
      <c r="DL38" s="632">
        <v>135140</v>
      </c>
      <c r="DM38" s="624"/>
      <c r="DN38" s="624"/>
      <c r="DO38" s="624"/>
      <c r="DP38" s="624"/>
      <c r="DQ38" s="624"/>
      <c r="DR38" s="624"/>
      <c r="DS38" s="624"/>
      <c r="DT38" s="624"/>
      <c r="DU38" s="624"/>
      <c r="DV38" s="625"/>
      <c r="DW38" s="628">
        <v>5.2</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719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651080</v>
      </c>
      <c r="CS39" s="644"/>
      <c r="CT39" s="644"/>
      <c r="CU39" s="644"/>
      <c r="CV39" s="644"/>
      <c r="CW39" s="644"/>
      <c r="CX39" s="644"/>
      <c r="CY39" s="645"/>
      <c r="CZ39" s="628">
        <v>12.7</v>
      </c>
      <c r="DA39" s="656"/>
      <c r="DB39" s="656"/>
      <c r="DC39" s="658"/>
      <c r="DD39" s="632">
        <v>251651</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5242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78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2600</v>
      </c>
      <c r="CS40" s="624"/>
      <c r="CT40" s="624"/>
      <c r="CU40" s="624"/>
      <c r="CV40" s="624"/>
      <c r="CW40" s="624"/>
      <c r="CX40" s="624"/>
      <c r="CY40" s="625"/>
      <c r="CZ40" s="628">
        <v>0.1</v>
      </c>
      <c r="DA40" s="656"/>
      <c r="DB40" s="656"/>
      <c r="DC40" s="658"/>
      <c r="DD40" s="632">
        <v>2600</v>
      </c>
      <c r="DE40" s="624"/>
      <c r="DF40" s="624"/>
      <c r="DG40" s="624"/>
      <c r="DH40" s="624"/>
      <c r="DI40" s="624"/>
      <c r="DJ40" s="624"/>
      <c r="DK40" s="625"/>
      <c r="DL40" s="632">
        <v>2600</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5350156</v>
      </c>
      <c r="S41" s="696"/>
      <c r="T41" s="696"/>
      <c r="U41" s="696"/>
      <c r="V41" s="696"/>
      <c r="W41" s="696"/>
      <c r="X41" s="696"/>
      <c r="Y41" s="700"/>
      <c r="Z41" s="701">
        <v>100</v>
      </c>
      <c r="AA41" s="701"/>
      <c r="AB41" s="701"/>
      <c r="AC41" s="701"/>
      <c r="AD41" s="702">
        <v>2616953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37227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135106</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342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430368</v>
      </c>
      <c r="CS42" s="644"/>
      <c r="CT42" s="644"/>
      <c r="CU42" s="644"/>
      <c r="CV42" s="644"/>
      <c r="CW42" s="644"/>
      <c r="CX42" s="644"/>
      <c r="CY42" s="645"/>
      <c r="CZ42" s="628">
        <v>8.4</v>
      </c>
      <c r="DA42" s="656"/>
      <c r="DB42" s="656"/>
      <c r="DC42" s="658"/>
      <c r="DD42" s="632">
        <v>100675</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29123</v>
      </c>
      <c r="CS43" s="644"/>
      <c r="CT43" s="644"/>
      <c r="CU43" s="644"/>
      <c r="CV43" s="644"/>
      <c r="CW43" s="644"/>
      <c r="CX43" s="644"/>
      <c r="CY43" s="645"/>
      <c r="CZ43" s="628">
        <v>0.6</v>
      </c>
      <c r="DA43" s="656"/>
      <c r="DB43" s="656"/>
      <c r="DC43" s="658"/>
      <c r="DD43" s="632">
        <v>13210</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430358</v>
      </c>
      <c r="CS44" s="624"/>
      <c r="CT44" s="624"/>
      <c r="CU44" s="624"/>
      <c r="CV44" s="624"/>
      <c r="CW44" s="624"/>
      <c r="CX44" s="624"/>
      <c r="CY44" s="625"/>
      <c r="CZ44" s="628">
        <v>8.4</v>
      </c>
      <c r="DA44" s="629"/>
      <c r="DB44" s="629"/>
      <c r="DC44" s="635"/>
      <c r="DD44" s="632">
        <v>100665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115147</v>
      </c>
      <c r="CS45" s="644"/>
      <c r="CT45" s="644"/>
      <c r="CU45" s="644"/>
      <c r="CV45" s="644"/>
      <c r="CW45" s="644"/>
      <c r="CX45" s="644"/>
      <c r="CY45" s="645"/>
      <c r="CZ45" s="628">
        <v>2.2000000000000002</v>
      </c>
      <c r="DA45" s="656"/>
      <c r="DB45" s="656"/>
      <c r="DC45" s="658"/>
      <c r="DD45" s="632">
        <v>5826</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315211</v>
      </c>
      <c r="CS46" s="624"/>
      <c r="CT46" s="624"/>
      <c r="CU46" s="624"/>
      <c r="CV46" s="624"/>
      <c r="CW46" s="624"/>
      <c r="CX46" s="624"/>
      <c r="CY46" s="625"/>
      <c r="CZ46" s="628">
        <v>6.1</v>
      </c>
      <c r="DA46" s="629"/>
      <c r="DB46" s="629"/>
      <c r="DC46" s="635"/>
      <c r="DD46" s="632">
        <v>94839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10</v>
      </c>
      <c r="CS47" s="644"/>
      <c r="CT47" s="644"/>
      <c r="CU47" s="644"/>
      <c r="CV47" s="644"/>
      <c r="CW47" s="644"/>
      <c r="CX47" s="644"/>
      <c r="CY47" s="645"/>
      <c r="CZ47" s="628">
        <v>0</v>
      </c>
      <c r="DA47" s="656"/>
      <c r="DB47" s="656"/>
      <c r="DC47" s="658"/>
      <c r="DD47" s="632">
        <v>10</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5143057</v>
      </c>
      <c r="CS49" s="682"/>
      <c r="CT49" s="682"/>
      <c r="CU49" s="682"/>
      <c r="CV49" s="682"/>
      <c r="CW49" s="682"/>
      <c r="CX49" s="682"/>
      <c r="CY49" s="711"/>
      <c r="CZ49" s="703">
        <v>100</v>
      </c>
      <c r="DA49" s="712"/>
      <c r="DB49" s="712"/>
      <c r="DC49" s="713"/>
      <c r="DD49" s="714">
        <v>3295447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iOkHaBJHKLS0/lRyzFlFc0N36ZMAKGyJgu+b5MU2LWue8goKXiPIVA5DSjgPO22oWfZPnGLQTl2F5OVIudBqw==" saltValue="kEqVSIkq5scTSJJ5h+DkJ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49" zoomScale="70" zoomScaleNormal="25" zoomScaleSheetLayoutView="70" workbookViewId="0">
      <selection activeCell="AP76" sqref="AP76:AT76"/>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5350</v>
      </c>
      <c r="R7" s="753"/>
      <c r="S7" s="753"/>
      <c r="T7" s="753"/>
      <c r="U7" s="753"/>
      <c r="V7" s="753">
        <v>5143</v>
      </c>
      <c r="W7" s="753"/>
      <c r="X7" s="753"/>
      <c r="Y7" s="753"/>
      <c r="Z7" s="753"/>
      <c r="AA7" s="753">
        <v>207</v>
      </c>
      <c r="AB7" s="753"/>
      <c r="AC7" s="753"/>
      <c r="AD7" s="753"/>
      <c r="AE7" s="754"/>
      <c r="AF7" s="755">
        <v>193</v>
      </c>
      <c r="AG7" s="756"/>
      <c r="AH7" s="756"/>
      <c r="AI7" s="756"/>
      <c r="AJ7" s="757"/>
      <c r="AK7" s="758"/>
      <c r="AL7" s="759"/>
      <c r="AM7" s="759"/>
      <c r="AN7" s="759"/>
      <c r="AO7" s="759"/>
      <c r="AP7" s="759">
        <v>3784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568</v>
      </c>
      <c r="BT7" s="747"/>
      <c r="BU7" s="747"/>
      <c r="BV7" s="747"/>
      <c r="BW7" s="747"/>
      <c r="BX7" s="747"/>
      <c r="BY7" s="747"/>
      <c r="BZ7" s="747"/>
      <c r="CA7" s="747"/>
      <c r="CB7" s="747"/>
      <c r="CC7" s="747"/>
      <c r="CD7" s="747"/>
      <c r="CE7" s="747"/>
      <c r="CF7" s="747"/>
      <c r="CG7" s="762"/>
      <c r="CH7" s="743">
        <v>-14</v>
      </c>
      <c r="CI7" s="744"/>
      <c r="CJ7" s="744"/>
      <c r="CK7" s="744"/>
      <c r="CL7" s="745"/>
      <c r="CM7" s="743">
        <v>-445</v>
      </c>
      <c r="CN7" s="744"/>
      <c r="CO7" s="744"/>
      <c r="CP7" s="744"/>
      <c r="CQ7" s="745"/>
      <c r="CR7" s="743">
        <v>11</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v>0</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569</v>
      </c>
      <c r="BT8" s="774"/>
      <c r="BU8" s="774"/>
      <c r="BV8" s="774"/>
      <c r="BW8" s="774"/>
      <c r="BX8" s="774"/>
      <c r="BY8" s="774"/>
      <c r="BZ8" s="774"/>
      <c r="CA8" s="774"/>
      <c r="CB8" s="774"/>
      <c r="CC8" s="774"/>
      <c r="CD8" s="774"/>
      <c r="CE8" s="774"/>
      <c r="CF8" s="774"/>
      <c r="CG8" s="775"/>
      <c r="CH8" s="776">
        <v>0</v>
      </c>
      <c r="CI8" s="777"/>
      <c r="CJ8" s="777"/>
      <c r="CK8" s="777"/>
      <c r="CL8" s="778"/>
      <c r="CM8" s="776">
        <v>128</v>
      </c>
      <c r="CN8" s="777"/>
      <c r="CO8" s="777"/>
      <c r="CP8" s="777"/>
      <c r="CQ8" s="778"/>
      <c r="CR8" s="776">
        <v>30</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193</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366</v>
      </c>
      <c r="R28" s="823"/>
      <c r="S28" s="823"/>
      <c r="T28" s="823"/>
      <c r="U28" s="823"/>
      <c r="V28" s="823">
        <v>360</v>
      </c>
      <c r="W28" s="823"/>
      <c r="X28" s="823"/>
      <c r="Y28" s="823"/>
      <c r="Z28" s="823"/>
      <c r="AA28" s="823">
        <v>6</v>
      </c>
      <c r="AB28" s="823"/>
      <c r="AC28" s="823"/>
      <c r="AD28" s="823"/>
      <c r="AE28" s="824"/>
      <c r="AF28" s="825">
        <v>6</v>
      </c>
      <c r="AG28" s="823"/>
      <c r="AH28" s="823"/>
      <c r="AI28" s="823"/>
      <c r="AJ28" s="826"/>
      <c r="AK28" s="827">
        <v>37</v>
      </c>
      <c r="AL28" s="828"/>
      <c r="AM28" s="828"/>
      <c r="AN28" s="828"/>
      <c r="AO28" s="828"/>
      <c r="AP28" s="828"/>
      <c r="AQ28" s="828"/>
      <c r="AR28" s="828"/>
      <c r="AS28" s="828"/>
      <c r="AT28" s="828"/>
      <c r="AU28" s="828">
        <v>37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603</v>
      </c>
      <c r="R29" s="784"/>
      <c r="S29" s="784"/>
      <c r="T29" s="784"/>
      <c r="U29" s="784"/>
      <c r="V29" s="784">
        <v>495</v>
      </c>
      <c r="W29" s="784"/>
      <c r="X29" s="784"/>
      <c r="Y29" s="784"/>
      <c r="Z29" s="784"/>
      <c r="AA29" s="784">
        <v>108</v>
      </c>
      <c r="AB29" s="784"/>
      <c r="AC29" s="784"/>
      <c r="AD29" s="784"/>
      <c r="AE29" s="785"/>
      <c r="AF29" s="786">
        <v>108</v>
      </c>
      <c r="AG29" s="787"/>
      <c r="AH29" s="787"/>
      <c r="AI29" s="787"/>
      <c r="AJ29" s="788"/>
      <c r="AK29" s="834">
        <v>110</v>
      </c>
      <c r="AL29" s="830"/>
      <c r="AM29" s="830"/>
      <c r="AN29" s="830"/>
      <c r="AO29" s="830"/>
      <c r="AP29" s="830"/>
      <c r="AQ29" s="830"/>
      <c r="AR29" s="830"/>
      <c r="AS29" s="830"/>
      <c r="AT29" s="830"/>
      <c r="AU29" s="830">
        <v>110</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49</v>
      </c>
      <c r="R30" s="784"/>
      <c r="S30" s="784"/>
      <c r="T30" s="784"/>
      <c r="U30" s="784"/>
      <c r="V30" s="784">
        <v>49</v>
      </c>
      <c r="W30" s="784"/>
      <c r="X30" s="784"/>
      <c r="Y30" s="784"/>
      <c r="Z30" s="784"/>
      <c r="AA30" s="784">
        <v>0</v>
      </c>
      <c r="AB30" s="784"/>
      <c r="AC30" s="784"/>
      <c r="AD30" s="784"/>
      <c r="AE30" s="785"/>
      <c r="AF30" s="786" t="s">
        <v>122</v>
      </c>
      <c r="AG30" s="787"/>
      <c r="AH30" s="787"/>
      <c r="AI30" s="787"/>
      <c r="AJ30" s="788"/>
      <c r="AK30" s="834">
        <v>22</v>
      </c>
      <c r="AL30" s="830"/>
      <c r="AM30" s="830"/>
      <c r="AN30" s="830"/>
      <c r="AO30" s="830"/>
      <c r="AP30" s="830"/>
      <c r="AQ30" s="830"/>
      <c r="AR30" s="830"/>
      <c r="AS30" s="830"/>
      <c r="AT30" s="830"/>
      <c r="AU30" s="830">
        <v>22</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138</v>
      </c>
      <c r="R31" s="784"/>
      <c r="S31" s="784"/>
      <c r="T31" s="784"/>
      <c r="U31" s="784"/>
      <c r="V31" s="784">
        <v>128</v>
      </c>
      <c r="W31" s="784"/>
      <c r="X31" s="784"/>
      <c r="Y31" s="784"/>
      <c r="Z31" s="784"/>
      <c r="AA31" s="784">
        <v>10</v>
      </c>
      <c r="AB31" s="784"/>
      <c r="AC31" s="784"/>
      <c r="AD31" s="784"/>
      <c r="AE31" s="785"/>
      <c r="AF31" s="786">
        <v>1020</v>
      </c>
      <c r="AG31" s="787"/>
      <c r="AH31" s="787"/>
      <c r="AI31" s="787"/>
      <c r="AJ31" s="788"/>
      <c r="AK31" s="834">
        <v>5</v>
      </c>
      <c r="AL31" s="830"/>
      <c r="AM31" s="830"/>
      <c r="AN31" s="830"/>
      <c r="AO31" s="830"/>
      <c r="AP31" s="830">
        <v>15</v>
      </c>
      <c r="AQ31" s="830"/>
      <c r="AR31" s="830"/>
      <c r="AS31" s="830"/>
      <c r="AT31" s="830"/>
      <c r="AU31" s="830">
        <v>5</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127</v>
      </c>
      <c r="R32" s="784"/>
      <c r="S32" s="784"/>
      <c r="T32" s="784"/>
      <c r="U32" s="784"/>
      <c r="V32" s="784">
        <v>158</v>
      </c>
      <c r="W32" s="784"/>
      <c r="X32" s="784"/>
      <c r="Y32" s="784"/>
      <c r="Z32" s="784"/>
      <c r="AA32" s="784">
        <v>-31</v>
      </c>
      <c r="AB32" s="784"/>
      <c r="AC32" s="784"/>
      <c r="AD32" s="784"/>
      <c r="AE32" s="785"/>
      <c r="AF32" s="786">
        <v>61</v>
      </c>
      <c r="AG32" s="787"/>
      <c r="AH32" s="787"/>
      <c r="AI32" s="787"/>
      <c r="AJ32" s="788"/>
      <c r="AK32" s="834">
        <v>32</v>
      </c>
      <c r="AL32" s="830"/>
      <c r="AM32" s="830"/>
      <c r="AN32" s="830"/>
      <c r="AO32" s="830"/>
      <c r="AP32" s="830">
        <v>523</v>
      </c>
      <c r="AQ32" s="830"/>
      <c r="AR32" s="830"/>
      <c r="AS32" s="830"/>
      <c r="AT32" s="830"/>
      <c r="AU32" s="830">
        <v>32</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40</v>
      </c>
      <c r="R33" s="784"/>
      <c r="S33" s="784"/>
      <c r="T33" s="784"/>
      <c r="U33" s="784"/>
      <c r="V33" s="784">
        <v>46</v>
      </c>
      <c r="W33" s="784"/>
      <c r="X33" s="784"/>
      <c r="Y33" s="784"/>
      <c r="Z33" s="784"/>
      <c r="AA33" s="784">
        <v>-6</v>
      </c>
      <c r="AB33" s="784"/>
      <c r="AC33" s="784"/>
      <c r="AD33" s="784"/>
      <c r="AE33" s="785"/>
      <c r="AF33" s="786">
        <v>4</v>
      </c>
      <c r="AG33" s="787"/>
      <c r="AH33" s="787"/>
      <c r="AI33" s="787"/>
      <c r="AJ33" s="788"/>
      <c r="AK33" s="834">
        <v>11</v>
      </c>
      <c r="AL33" s="830"/>
      <c r="AM33" s="830"/>
      <c r="AN33" s="830"/>
      <c r="AO33" s="830"/>
      <c r="AP33" s="830">
        <v>226</v>
      </c>
      <c r="AQ33" s="830"/>
      <c r="AR33" s="830"/>
      <c r="AS33" s="830"/>
      <c r="AT33" s="830"/>
      <c r="AU33" s="830">
        <v>11</v>
      </c>
      <c r="AV33" s="830"/>
      <c r="AW33" s="830"/>
      <c r="AX33" s="830"/>
      <c r="AY33" s="830"/>
      <c r="AZ33" s="831"/>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396</v>
      </c>
      <c r="C34" s="781"/>
      <c r="D34" s="781"/>
      <c r="E34" s="781"/>
      <c r="F34" s="781"/>
      <c r="G34" s="781"/>
      <c r="H34" s="781"/>
      <c r="I34" s="781"/>
      <c r="J34" s="781"/>
      <c r="K34" s="781"/>
      <c r="L34" s="781"/>
      <c r="M34" s="781"/>
      <c r="N34" s="781"/>
      <c r="O34" s="781"/>
      <c r="P34" s="782"/>
      <c r="Q34" s="783">
        <v>18</v>
      </c>
      <c r="R34" s="784"/>
      <c r="S34" s="784"/>
      <c r="T34" s="784"/>
      <c r="U34" s="784"/>
      <c r="V34" s="784">
        <v>21</v>
      </c>
      <c r="W34" s="784"/>
      <c r="X34" s="784"/>
      <c r="Y34" s="784"/>
      <c r="Z34" s="784"/>
      <c r="AA34" s="784">
        <v>-3</v>
      </c>
      <c r="AB34" s="784"/>
      <c r="AC34" s="784"/>
      <c r="AD34" s="784"/>
      <c r="AE34" s="785"/>
      <c r="AF34" s="786">
        <v>3</v>
      </c>
      <c r="AG34" s="787"/>
      <c r="AH34" s="787"/>
      <c r="AI34" s="787"/>
      <c r="AJ34" s="788"/>
      <c r="AK34" s="834">
        <v>6</v>
      </c>
      <c r="AL34" s="830"/>
      <c r="AM34" s="830"/>
      <c r="AN34" s="830"/>
      <c r="AO34" s="830"/>
      <c r="AP34" s="830">
        <v>25</v>
      </c>
      <c r="AQ34" s="830"/>
      <c r="AR34" s="830"/>
      <c r="AS34" s="830"/>
      <c r="AT34" s="830"/>
      <c r="AU34" s="830">
        <v>6</v>
      </c>
      <c r="AV34" s="830"/>
      <c r="AW34" s="830"/>
      <c r="AX34" s="830"/>
      <c r="AY34" s="830"/>
      <c r="AZ34" s="831"/>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t="s">
        <v>397</v>
      </c>
      <c r="C35" s="781"/>
      <c r="D35" s="781"/>
      <c r="E35" s="781"/>
      <c r="F35" s="781"/>
      <c r="G35" s="781"/>
      <c r="H35" s="781"/>
      <c r="I35" s="781"/>
      <c r="J35" s="781"/>
      <c r="K35" s="781"/>
      <c r="L35" s="781"/>
      <c r="M35" s="781"/>
      <c r="N35" s="781"/>
      <c r="O35" s="781"/>
      <c r="P35" s="782"/>
      <c r="Q35" s="783">
        <v>6</v>
      </c>
      <c r="R35" s="784"/>
      <c r="S35" s="784"/>
      <c r="T35" s="784"/>
      <c r="U35" s="784"/>
      <c r="V35" s="784">
        <v>6</v>
      </c>
      <c r="W35" s="784"/>
      <c r="X35" s="784"/>
      <c r="Y35" s="784"/>
      <c r="Z35" s="784"/>
      <c r="AA35" s="784">
        <v>0</v>
      </c>
      <c r="AB35" s="784"/>
      <c r="AC35" s="784"/>
      <c r="AD35" s="784"/>
      <c r="AE35" s="785"/>
      <c r="AF35" s="786">
        <v>1</v>
      </c>
      <c r="AG35" s="787"/>
      <c r="AH35" s="787"/>
      <c r="AI35" s="787"/>
      <c r="AJ35" s="788"/>
      <c r="AK35" s="834">
        <v>3</v>
      </c>
      <c r="AL35" s="830"/>
      <c r="AM35" s="830"/>
      <c r="AN35" s="830"/>
      <c r="AO35" s="830"/>
      <c r="AP35" s="830">
        <v>4</v>
      </c>
      <c r="AQ35" s="830"/>
      <c r="AR35" s="830"/>
      <c r="AS35" s="830"/>
      <c r="AT35" s="830"/>
      <c r="AU35" s="830">
        <v>3</v>
      </c>
      <c r="AV35" s="830"/>
      <c r="AW35" s="830"/>
      <c r="AX35" s="830"/>
      <c r="AY35" s="830"/>
      <c r="AZ35" s="831"/>
      <c r="BA35" s="831"/>
      <c r="BB35" s="831"/>
      <c r="BC35" s="831"/>
      <c r="BD35" s="831"/>
      <c r="BE35" s="832" t="s">
        <v>393</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1203</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558</v>
      </c>
      <c r="C68" s="870"/>
      <c r="D68" s="870"/>
      <c r="E68" s="870"/>
      <c r="F68" s="870"/>
      <c r="G68" s="870"/>
      <c r="H68" s="870"/>
      <c r="I68" s="870"/>
      <c r="J68" s="870"/>
      <c r="K68" s="870"/>
      <c r="L68" s="870"/>
      <c r="M68" s="870"/>
      <c r="N68" s="870"/>
      <c r="O68" s="870"/>
      <c r="P68" s="871"/>
      <c r="Q68" s="872">
        <v>11917</v>
      </c>
      <c r="R68" s="866"/>
      <c r="S68" s="866"/>
      <c r="T68" s="866"/>
      <c r="U68" s="866"/>
      <c r="V68" s="866">
        <v>11778</v>
      </c>
      <c r="W68" s="866"/>
      <c r="X68" s="866"/>
      <c r="Y68" s="866"/>
      <c r="Z68" s="866"/>
      <c r="AA68" s="866">
        <v>139</v>
      </c>
      <c r="AB68" s="866"/>
      <c r="AC68" s="866"/>
      <c r="AD68" s="866"/>
      <c r="AE68" s="866"/>
      <c r="AF68" s="866">
        <v>128</v>
      </c>
      <c r="AG68" s="866"/>
      <c r="AH68" s="866"/>
      <c r="AI68" s="866"/>
      <c r="AJ68" s="866"/>
      <c r="AK68" s="866">
        <v>687</v>
      </c>
      <c r="AL68" s="866"/>
      <c r="AM68" s="866"/>
      <c r="AN68" s="866"/>
      <c r="AO68" s="866"/>
      <c r="AP68" s="866">
        <v>12075</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559</v>
      </c>
      <c r="C69" s="874"/>
      <c r="D69" s="874"/>
      <c r="E69" s="874"/>
      <c r="F69" s="874"/>
      <c r="G69" s="874"/>
      <c r="H69" s="874"/>
      <c r="I69" s="874"/>
      <c r="J69" s="874"/>
      <c r="K69" s="874"/>
      <c r="L69" s="874"/>
      <c r="M69" s="874"/>
      <c r="N69" s="874"/>
      <c r="O69" s="874"/>
      <c r="P69" s="875"/>
      <c r="Q69" s="876">
        <v>564</v>
      </c>
      <c r="R69" s="830"/>
      <c r="S69" s="830"/>
      <c r="T69" s="830"/>
      <c r="U69" s="830"/>
      <c r="V69" s="830">
        <v>512</v>
      </c>
      <c r="W69" s="830"/>
      <c r="X69" s="830"/>
      <c r="Y69" s="830"/>
      <c r="Z69" s="830"/>
      <c r="AA69" s="830">
        <v>52</v>
      </c>
      <c r="AB69" s="830"/>
      <c r="AC69" s="830"/>
      <c r="AD69" s="830"/>
      <c r="AE69" s="830"/>
      <c r="AF69" s="830">
        <v>1699</v>
      </c>
      <c r="AG69" s="830"/>
      <c r="AH69" s="830"/>
      <c r="AI69" s="830"/>
      <c r="AJ69" s="830"/>
      <c r="AK69" s="830"/>
      <c r="AL69" s="830"/>
      <c r="AM69" s="830"/>
      <c r="AN69" s="830"/>
      <c r="AO69" s="830"/>
      <c r="AP69" s="830">
        <v>358</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560</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c r="AG70" s="830"/>
      <c r="AH70" s="830"/>
      <c r="AI70" s="830"/>
      <c r="AJ70" s="830"/>
      <c r="AK70" s="830">
        <v>14</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561</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562</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563</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564</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565</v>
      </c>
      <c r="C75" s="874"/>
      <c r="D75" s="874"/>
      <c r="E75" s="874"/>
      <c r="F75" s="874"/>
      <c r="G75" s="874"/>
      <c r="H75" s="874"/>
      <c r="I75" s="874"/>
      <c r="J75" s="874"/>
      <c r="K75" s="874"/>
      <c r="L75" s="874"/>
      <c r="M75" s="874"/>
      <c r="N75" s="874"/>
      <c r="O75" s="874"/>
      <c r="P75" s="875"/>
      <c r="Q75" s="877">
        <v>997</v>
      </c>
      <c r="R75" s="878"/>
      <c r="S75" s="878"/>
      <c r="T75" s="878"/>
      <c r="U75" s="834"/>
      <c r="V75" s="879">
        <v>947</v>
      </c>
      <c r="W75" s="878"/>
      <c r="X75" s="878"/>
      <c r="Y75" s="878"/>
      <c r="Z75" s="834"/>
      <c r="AA75" s="879">
        <v>50</v>
      </c>
      <c r="AB75" s="878"/>
      <c r="AC75" s="878"/>
      <c r="AD75" s="878"/>
      <c r="AE75" s="834"/>
      <c r="AF75" s="879">
        <v>50</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566</v>
      </c>
      <c r="C76" s="874"/>
      <c r="D76" s="874"/>
      <c r="E76" s="874"/>
      <c r="F76" s="874"/>
      <c r="G76" s="874"/>
      <c r="H76" s="874"/>
      <c r="I76" s="874"/>
      <c r="J76" s="874"/>
      <c r="K76" s="874"/>
      <c r="L76" s="874"/>
      <c r="M76" s="874"/>
      <c r="N76" s="874"/>
      <c r="O76" s="874"/>
      <c r="P76" s="875"/>
      <c r="Q76" s="877">
        <v>259339</v>
      </c>
      <c r="R76" s="878"/>
      <c r="S76" s="878"/>
      <c r="T76" s="878"/>
      <c r="U76" s="834"/>
      <c r="V76" s="879">
        <v>254515</v>
      </c>
      <c r="W76" s="878"/>
      <c r="X76" s="878"/>
      <c r="Y76" s="878"/>
      <c r="Z76" s="834"/>
      <c r="AA76" s="879">
        <v>4824</v>
      </c>
      <c r="AB76" s="878"/>
      <c r="AC76" s="878"/>
      <c r="AD76" s="878"/>
      <c r="AE76" s="834"/>
      <c r="AF76" s="879">
        <v>4824</v>
      </c>
      <c r="AG76" s="878"/>
      <c r="AH76" s="878"/>
      <c r="AI76" s="878"/>
      <c r="AJ76" s="834"/>
      <c r="AK76" s="879">
        <v>1141</v>
      </c>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567</v>
      </c>
      <c r="C77" s="874"/>
      <c r="D77" s="874"/>
      <c r="E77" s="874"/>
      <c r="F77" s="874"/>
      <c r="G77" s="874"/>
      <c r="H77" s="874"/>
      <c r="I77" s="874"/>
      <c r="J77" s="874"/>
      <c r="K77" s="874"/>
      <c r="L77" s="874"/>
      <c r="M77" s="874"/>
      <c r="N77" s="874"/>
      <c r="O77" s="874"/>
      <c r="P77" s="875"/>
      <c r="Q77" s="877">
        <v>21</v>
      </c>
      <c r="R77" s="878"/>
      <c r="S77" s="878"/>
      <c r="T77" s="878"/>
      <c r="U77" s="834"/>
      <c r="V77" s="879">
        <v>16</v>
      </c>
      <c r="W77" s="878"/>
      <c r="X77" s="878"/>
      <c r="Y77" s="878"/>
      <c r="Z77" s="834"/>
      <c r="AA77" s="879">
        <v>5</v>
      </c>
      <c r="AB77" s="878"/>
      <c r="AC77" s="878"/>
      <c r="AD77" s="878"/>
      <c r="AE77" s="834"/>
      <c r="AF77" s="879">
        <v>5</v>
      </c>
      <c r="AG77" s="878"/>
      <c r="AH77" s="878"/>
      <c r="AI77" s="878"/>
      <c r="AJ77" s="834"/>
      <c r="AK77" s="879">
        <v>7</v>
      </c>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749893</v>
      </c>
      <c r="AB110" s="900"/>
      <c r="AC110" s="900"/>
      <c r="AD110" s="900"/>
      <c r="AE110" s="901"/>
      <c r="AF110" s="902">
        <v>743456</v>
      </c>
      <c r="AG110" s="900"/>
      <c r="AH110" s="900"/>
      <c r="AI110" s="900"/>
      <c r="AJ110" s="901"/>
      <c r="AK110" s="902">
        <v>666695</v>
      </c>
      <c r="AL110" s="900"/>
      <c r="AM110" s="900"/>
      <c r="AN110" s="900"/>
      <c r="AO110" s="901"/>
      <c r="AP110" s="903">
        <v>33.700000000000003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4640366</v>
      </c>
      <c r="BR110" s="931"/>
      <c r="BS110" s="931"/>
      <c r="BT110" s="931"/>
      <c r="BU110" s="931"/>
      <c r="BV110" s="931">
        <v>4195409</v>
      </c>
      <c r="BW110" s="931"/>
      <c r="BX110" s="931"/>
      <c r="BY110" s="931"/>
      <c r="BZ110" s="931"/>
      <c r="CA110" s="931">
        <v>3784216</v>
      </c>
      <c r="CB110" s="931"/>
      <c r="CC110" s="931"/>
      <c r="CD110" s="931"/>
      <c r="CE110" s="931"/>
      <c r="CF110" s="944">
        <v>191.2</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987706</v>
      </c>
      <c r="BR112" s="926"/>
      <c r="BS112" s="926"/>
      <c r="BT112" s="926"/>
      <c r="BU112" s="926"/>
      <c r="BV112" s="926">
        <v>900652</v>
      </c>
      <c r="BW112" s="926"/>
      <c r="BX112" s="926"/>
      <c r="BY112" s="926"/>
      <c r="BZ112" s="926"/>
      <c r="CA112" s="926">
        <v>825401</v>
      </c>
      <c r="CB112" s="926"/>
      <c r="CC112" s="926"/>
      <c r="CD112" s="926"/>
      <c r="CE112" s="926"/>
      <c r="CF112" s="920">
        <v>41.7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119224</v>
      </c>
      <c r="AB113" s="938"/>
      <c r="AC113" s="938"/>
      <c r="AD113" s="938"/>
      <c r="AE113" s="939"/>
      <c r="AF113" s="940">
        <v>116718</v>
      </c>
      <c r="AG113" s="938"/>
      <c r="AH113" s="938"/>
      <c r="AI113" s="938"/>
      <c r="AJ113" s="939"/>
      <c r="AK113" s="940">
        <v>120445</v>
      </c>
      <c r="AL113" s="938"/>
      <c r="AM113" s="938"/>
      <c r="AN113" s="938"/>
      <c r="AO113" s="939"/>
      <c r="AP113" s="941">
        <v>6.1</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3479710</v>
      </c>
      <c r="BR113" s="926"/>
      <c r="BS113" s="926"/>
      <c r="BT113" s="926"/>
      <c r="BU113" s="926"/>
      <c r="BV113" s="926">
        <v>3459850</v>
      </c>
      <c r="BW113" s="926"/>
      <c r="BX113" s="926"/>
      <c r="BY113" s="926"/>
      <c r="BZ113" s="926"/>
      <c r="CA113" s="926">
        <v>3479473</v>
      </c>
      <c r="CB113" s="926"/>
      <c r="CC113" s="926"/>
      <c r="CD113" s="926"/>
      <c r="CE113" s="926"/>
      <c r="CF113" s="920">
        <v>175.8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2624</v>
      </c>
      <c r="AB114" s="959"/>
      <c r="AC114" s="959"/>
      <c r="AD114" s="959"/>
      <c r="AE114" s="960"/>
      <c r="AF114" s="961">
        <v>2843</v>
      </c>
      <c r="AG114" s="959"/>
      <c r="AH114" s="959"/>
      <c r="AI114" s="959"/>
      <c r="AJ114" s="960"/>
      <c r="AK114" s="961">
        <v>6251</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170212</v>
      </c>
      <c r="BR114" s="926"/>
      <c r="BS114" s="926"/>
      <c r="BT114" s="926"/>
      <c r="BU114" s="926"/>
      <c r="BV114" s="926">
        <v>131541</v>
      </c>
      <c r="BW114" s="926"/>
      <c r="BX114" s="926"/>
      <c r="BY114" s="926"/>
      <c r="BZ114" s="926"/>
      <c r="CA114" s="926">
        <v>254090</v>
      </c>
      <c r="CB114" s="926"/>
      <c r="CC114" s="926"/>
      <c r="CD114" s="926"/>
      <c r="CE114" s="926"/>
      <c r="CF114" s="920">
        <v>12.8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1307</v>
      </c>
      <c r="AB115" s="938"/>
      <c r="AC115" s="938"/>
      <c r="AD115" s="938"/>
      <c r="AE115" s="939"/>
      <c r="AF115" s="940">
        <v>1261</v>
      </c>
      <c r="AG115" s="938"/>
      <c r="AH115" s="938"/>
      <c r="AI115" s="938"/>
      <c r="AJ115" s="939"/>
      <c r="AK115" s="940">
        <v>1207</v>
      </c>
      <c r="AL115" s="938"/>
      <c r="AM115" s="938"/>
      <c r="AN115" s="938"/>
      <c r="AO115" s="939"/>
      <c r="AP115" s="941">
        <v>0.1</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38</v>
      </c>
      <c r="AB116" s="959"/>
      <c r="AC116" s="959"/>
      <c r="AD116" s="959"/>
      <c r="AE116" s="960"/>
      <c r="AF116" s="961">
        <v>69</v>
      </c>
      <c r="AG116" s="959"/>
      <c r="AH116" s="959"/>
      <c r="AI116" s="959"/>
      <c r="AJ116" s="960"/>
      <c r="AK116" s="961">
        <v>755</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873086</v>
      </c>
      <c r="AB117" s="979"/>
      <c r="AC117" s="979"/>
      <c r="AD117" s="979"/>
      <c r="AE117" s="980"/>
      <c r="AF117" s="981">
        <v>864347</v>
      </c>
      <c r="AG117" s="979"/>
      <c r="AH117" s="979"/>
      <c r="AI117" s="979"/>
      <c r="AJ117" s="980"/>
      <c r="AK117" s="981">
        <v>795353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444</v>
      </c>
      <c r="BP119" s="1005"/>
      <c r="BQ119" s="999">
        <v>9277994</v>
      </c>
      <c r="BR119" s="1000"/>
      <c r="BS119" s="1000"/>
      <c r="BT119" s="1000"/>
      <c r="BU119" s="1000"/>
      <c r="BV119" s="1000">
        <v>8687452</v>
      </c>
      <c r="BW119" s="1000"/>
      <c r="BX119" s="1000"/>
      <c r="BY119" s="1000"/>
      <c r="BZ119" s="1000"/>
      <c r="CA119" s="1000">
        <v>8343180</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1769637</v>
      </c>
      <c r="BR120" s="931"/>
      <c r="BS120" s="931"/>
      <c r="BT120" s="931"/>
      <c r="BU120" s="931"/>
      <c r="BV120" s="931">
        <v>1864976</v>
      </c>
      <c r="BW120" s="931"/>
      <c r="BX120" s="931"/>
      <c r="BY120" s="931"/>
      <c r="BZ120" s="931"/>
      <c r="CA120" s="931">
        <v>1920086</v>
      </c>
      <c r="CB120" s="931"/>
      <c r="CC120" s="931"/>
      <c r="CD120" s="931"/>
      <c r="CE120" s="931"/>
      <c r="CF120" s="944">
        <v>97</v>
      </c>
      <c r="CG120" s="945"/>
      <c r="CH120" s="945"/>
      <c r="CI120" s="945"/>
      <c r="CJ120" s="945"/>
      <c r="CK120" s="1006" t="s">
        <v>448</v>
      </c>
      <c r="CL120" s="1007"/>
      <c r="CM120" s="1007"/>
      <c r="CN120" s="1007"/>
      <c r="CO120" s="1008"/>
      <c r="CP120" s="1014" t="s">
        <v>449</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777323</v>
      </c>
      <c r="DR120" s="931"/>
      <c r="DS120" s="931"/>
      <c r="DT120" s="931"/>
      <c r="DU120" s="931"/>
      <c r="DV120" s="932">
        <v>39.299999999999997</v>
      </c>
      <c r="DW120" s="932"/>
      <c r="DX120" s="932"/>
      <c r="DY120" s="932"/>
      <c r="DZ120" s="933"/>
    </row>
    <row r="121" spans="1:130" s="218" customFormat="1" ht="26.25" customHeight="1" x14ac:dyDescent="0.2">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11299</v>
      </c>
      <c r="BR121" s="926"/>
      <c r="BS121" s="926"/>
      <c r="BT121" s="926"/>
      <c r="BU121" s="926"/>
      <c r="BV121" s="926">
        <v>17833</v>
      </c>
      <c r="BW121" s="926"/>
      <c r="BX121" s="926"/>
      <c r="BY121" s="926"/>
      <c r="BZ121" s="926"/>
      <c r="CA121" s="926">
        <v>18200</v>
      </c>
      <c r="CB121" s="926"/>
      <c r="CC121" s="926"/>
      <c r="CD121" s="926"/>
      <c r="CE121" s="926"/>
      <c r="CF121" s="920">
        <v>0.9</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v>61900</v>
      </c>
      <c r="DH121" s="926"/>
      <c r="DI121" s="926"/>
      <c r="DJ121" s="926"/>
      <c r="DK121" s="926"/>
      <c r="DL121" s="926">
        <v>49174</v>
      </c>
      <c r="DM121" s="926"/>
      <c r="DN121" s="926"/>
      <c r="DO121" s="926"/>
      <c r="DP121" s="926"/>
      <c r="DQ121" s="926">
        <v>44779</v>
      </c>
      <c r="DR121" s="926"/>
      <c r="DS121" s="926"/>
      <c r="DT121" s="926"/>
      <c r="DU121" s="926"/>
      <c r="DV121" s="927">
        <v>2.2999999999999998</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5664035</v>
      </c>
      <c r="BR122" s="1000"/>
      <c r="BS122" s="1000"/>
      <c r="BT122" s="1000"/>
      <c r="BU122" s="1000"/>
      <c r="BV122" s="1000">
        <v>5224175</v>
      </c>
      <c r="BW122" s="1000"/>
      <c r="BX122" s="1000"/>
      <c r="BY122" s="1000"/>
      <c r="BZ122" s="1000"/>
      <c r="CA122" s="1000">
        <v>4798906</v>
      </c>
      <c r="CB122" s="1000"/>
      <c r="CC122" s="1000"/>
      <c r="CD122" s="1000"/>
      <c r="CE122" s="1000"/>
      <c r="CF122" s="1017">
        <v>242.5</v>
      </c>
      <c r="CG122" s="1018"/>
      <c r="CH122" s="1018"/>
      <c r="CI122" s="1018"/>
      <c r="CJ122" s="1018"/>
      <c r="CK122" s="1009"/>
      <c r="CL122" s="1010"/>
      <c r="CM122" s="1010"/>
      <c r="CN122" s="1010"/>
      <c r="CO122" s="1011"/>
      <c r="CP122" s="1019" t="s">
        <v>453</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v>3299</v>
      </c>
      <c r="DR122" s="926"/>
      <c r="DS122" s="926"/>
      <c r="DT122" s="926"/>
      <c r="DU122" s="926"/>
      <c r="DV122" s="927">
        <v>0.2</v>
      </c>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454</v>
      </c>
      <c r="BP123" s="1005"/>
      <c r="BQ123" s="1063">
        <v>7444971</v>
      </c>
      <c r="BR123" s="1064"/>
      <c r="BS123" s="1064"/>
      <c r="BT123" s="1064"/>
      <c r="BU123" s="1064"/>
      <c r="BV123" s="1064">
        <v>7106984</v>
      </c>
      <c r="BW123" s="1064"/>
      <c r="BX123" s="1064"/>
      <c r="BY123" s="1064"/>
      <c r="BZ123" s="1064"/>
      <c r="CA123" s="1064">
        <v>6737192</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94.9</v>
      </c>
      <c r="BR124" s="1027"/>
      <c r="BS124" s="1027"/>
      <c r="BT124" s="1027"/>
      <c r="BU124" s="1027"/>
      <c r="BV124" s="1027">
        <v>81.599999999999994</v>
      </c>
      <c r="BW124" s="1027"/>
      <c r="BX124" s="1027"/>
      <c r="BY124" s="1027"/>
      <c r="BZ124" s="1027"/>
      <c r="CA124" s="1027">
        <v>81.099999999999994</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925806</v>
      </c>
      <c r="DH124" s="986"/>
      <c r="DI124" s="986"/>
      <c r="DJ124" s="986"/>
      <c r="DK124" s="987"/>
      <c r="DL124" s="985">
        <v>851478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1307</v>
      </c>
      <c r="AB127" s="959"/>
      <c r="AC127" s="959"/>
      <c r="AD127" s="959"/>
      <c r="AE127" s="960"/>
      <c r="AF127" s="961">
        <v>1261</v>
      </c>
      <c r="AG127" s="959"/>
      <c r="AH127" s="959"/>
      <c r="AI127" s="959"/>
      <c r="AJ127" s="960"/>
      <c r="AK127" s="961">
        <v>1207</v>
      </c>
      <c r="AL127" s="959"/>
      <c r="AM127" s="959"/>
      <c r="AN127" s="959"/>
      <c r="AO127" s="960"/>
      <c r="AP127" s="962">
        <v>0.1</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2681</v>
      </c>
      <c r="AB128" s="1046"/>
      <c r="AC128" s="1046"/>
      <c r="AD128" s="1046"/>
      <c r="AE128" s="1047"/>
      <c r="AF128" s="1048">
        <v>1771</v>
      </c>
      <c r="AG128" s="1046"/>
      <c r="AH128" s="1046"/>
      <c r="AI128" s="1046"/>
      <c r="AJ128" s="1047"/>
      <c r="AK128" s="1048">
        <v>1029</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2565377</v>
      </c>
      <c r="AB129" s="959"/>
      <c r="AC129" s="959"/>
      <c r="AD129" s="959"/>
      <c r="AE129" s="960"/>
      <c r="AF129" s="961">
        <v>2562876</v>
      </c>
      <c r="AG129" s="959"/>
      <c r="AH129" s="959"/>
      <c r="AI129" s="959"/>
      <c r="AJ129" s="960"/>
      <c r="AK129" s="961">
        <v>2592551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635115</v>
      </c>
      <c r="AB130" s="959"/>
      <c r="AC130" s="959"/>
      <c r="AD130" s="959"/>
      <c r="AE130" s="960"/>
      <c r="AF130" s="961">
        <v>627991</v>
      </c>
      <c r="AG130" s="959"/>
      <c r="AH130" s="959"/>
      <c r="AI130" s="959"/>
      <c r="AJ130" s="960"/>
      <c r="AK130" s="961">
        <v>613635</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1930262</v>
      </c>
      <c r="AB131" s="986"/>
      <c r="AC131" s="986"/>
      <c r="AD131" s="986"/>
      <c r="AE131" s="987"/>
      <c r="AF131" s="985">
        <v>1934885</v>
      </c>
      <c r="AG131" s="986"/>
      <c r="AH131" s="986"/>
      <c r="AI131" s="986"/>
      <c r="AJ131" s="987"/>
      <c r="AK131" s="985">
        <v>1978916</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81.099999999999994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12.18953696</v>
      </c>
      <c r="AB132" s="1097"/>
      <c r="AC132" s="1097"/>
      <c r="AD132" s="1097"/>
      <c r="AE132" s="1098"/>
      <c r="AF132" s="1099">
        <v>12.12397636</v>
      </c>
      <c r="AG132" s="1097"/>
      <c r="AH132" s="1097"/>
      <c r="AI132" s="1097"/>
      <c r="AJ132" s="1098"/>
      <c r="AK132" s="1099">
        <v>9.1307059020000008</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12.3</v>
      </c>
      <c r="AB133" s="1080"/>
      <c r="AC133" s="1080"/>
      <c r="AD133" s="1080"/>
      <c r="AE133" s="1081"/>
      <c r="AF133" s="1079">
        <v>11.9</v>
      </c>
      <c r="AG133" s="1080"/>
      <c r="AH133" s="1080"/>
      <c r="AI133" s="1080"/>
      <c r="AJ133" s="1081"/>
      <c r="AK133" s="1079">
        <v>11.1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FEihE6zxaeQLiwV2gpHfKsZWIKi6smLmaRLjrV/2EyCHK2ypYr3AonZ7ADfwju6XtczwD43pXv6FRTWhsk3ug==" saltValue="Quu+e85lFrgk6quBsqKW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Y32" zoomScaleNormal="85" zoomScaleSheetLayoutView="100" workbookViewId="0">
      <selection activeCell="DE75" sqref="DE7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480</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EunI2xxPim+BnZhWx9IqQKniKeUID7tzPBeDYZkr5IUWgMckewo+1KgdXHZt8cfT8756bfIpHb4fsMji6xfWjA==" saltValue="VbyeJHdRd8BbOwqCg7pXL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Z1"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grKwn9k/bRXmwjdk5zS+yY4TH6/AFWJoI3T4CrehkERmkDAWR968qlSHhgoiJ3xFwGlDsy3CseE/WIQgoLp8w==" saltValue="5B9nveKLogM+ukZsiO35E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982700</v>
      </c>
      <c r="AP9" s="269">
        <v>311869</v>
      </c>
      <c r="AQ9" s="270">
        <v>239935</v>
      </c>
      <c r="AR9" s="271">
        <v>30</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96031</v>
      </c>
      <c r="AP10" s="272">
        <v>30476</v>
      </c>
      <c r="AQ10" s="273">
        <v>33021</v>
      </c>
      <c r="AR10" s="274">
        <v>-7.7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2306</v>
      </c>
      <c r="AR11" s="274" t="s">
        <v>491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t="s">
        <v>491</v>
      </c>
      <c r="AR12" s="274" t="s">
        <v>491</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29937</v>
      </c>
      <c r="AP13" s="272">
        <v>9501</v>
      </c>
      <c r="AQ13" s="273">
        <v>7428</v>
      </c>
      <c r="AR13" s="274">
        <v>27.9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29123</v>
      </c>
      <c r="AP14" s="272">
        <v>9242</v>
      </c>
      <c r="AQ14" s="273">
        <v>4299</v>
      </c>
      <c r="AR14" s="274">
        <v>115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-59101</v>
      </c>
      <c r="AP15" s="272">
        <v>-18756</v>
      </c>
      <c r="AQ15" s="273">
        <v>-13612</v>
      </c>
      <c r="AR15" s="274">
        <v>37.799999999999997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1078690</v>
      </c>
      <c r="AP16" s="272">
        <v>342333</v>
      </c>
      <c r="AQ16" s="273">
        <v>273378</v>
      </c>
      <c r="AR16" s="274">
        <v>25.2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20.95</v>
      </c>
      <c r="AP21" s="286">
        <v>21.68</v>
      </c>
      <c r="AQ21" s="287">
        <v>-0.73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96.2</v>
      </c>
      <c r="AP22" s="291">
        <v>95.1</v>
      </c>
      <c r="AQ22" s="292">
        <v>1.1000000000000001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666695</v>
      </c>
      <c r="AP32" s="300">
        <v>211582</v>
      </c>
      <c r="AQ32" s="301">
        <v>143519</v>
      </c>
      <c r="AR32" s="302">
        <v>47.4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t="s">
        <v>491</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120445</v>
      </c>
      <c r="AP35" s="300">
        <v>38224</v>
      </c>
      <c r="AQ35" s="301">
        <v>32537</v>
      </c>
      <c r="AR35" s="302">
        <v>17.5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6251</v>
      </c>
      <c r="AP36" s="300">
        <v>1984</v>
      </c>
      <c r="AQ36" s="301">
        <v>3256</v>
      </c>
      <c r="AR36" s="302">
        <v>-39.1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1207</v>
      </c>
      <c r="AP37" s="300">
        <v>383</v>
      </c>
      <c r="AQ37" s="301">
        <v>244</v>
      </c>
      <c r="AR37" s="302">
        <v>57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755</v>
      </c>
      <c r="AP38" s="303">
        <v>240</v>
      </c>
      <c r="AQ38" s="304">
        <v>45</v>
      </c>
      <c r="AR38" s="292">
        <v>433.3</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-1029</v>
      </c>
      <c r="AP39" s="300">
        <v>-327</v>
      </c>
      <c r="AQ39" s="301">
        <v>-3310</v>
      </c>
      <c r="AR39" s="302">
        <v>-90.1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-613635</v>
      </c>
      <c r="AP40" s="300">
        <v>-194743</v>
      </c>
      <c r="AQ40" s="301">
        <v>-131495</v>
      </c>
      <c r="AR40" s="302">
        <v>48.1</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180689</v>
      </c>
      <c r="AP41" s="300">
        <v>57343</v>
      </c>
      <c r="AQ41" s="301">
        <v>44796</v>
      </c>
      <c r="AR41" s="302">
        <v>28</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429200</v>
      </c>
      <c r="AN51" s="322">
        <v>125976</v>
      </c>
      <c r="AO51" s="323">
        <v>-2.2999999999999998</v>
      </c>
      <c r="AP51" s="324">
        <v>263613</v>
      </c>
      <c r="AQ51" s="325">
        <v>-0.2</v>
      </c>
      <c r="AR51" s="326">
        <v>-2.1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212588</v>
      </c>
      <c r="AN52" s="330">
        <v>62397</v>
      </c>
      <c r="AO52" s="331">
        <v>34</v>
      </c>
      <c r="AP52" s="332">
        <v>128823</v>
      </c>
      <c r="AQ52" s="333">
        <v>-3.8</v>
      </c>
      <c r="AR52" s="334">
        <v>37.799999999999997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437395</v>
      </c>
      <c r="AN53" s="322">
        <v>130605</v>
      </c>
      <c r="AO53" s="323">
        <v>3.7</v>
      </c>
      <c r="AP53" s="324">
        <v>330026</v>
      </c>
      <c r="AQ53" s="325">
        <v>25.2</v>
      </c>
      <c r="AR53" s="326">
        <v>-21.5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270107</v>
      </c>
      <c r="AN54" s="330">
        <v>80653</v>
      </c>
      <c r="AO54" s="331">
        <v>29.3</v>
      </c>
      <c r="AP54" s="332">
        <v>141075</v>
      </c>
      <c r="AQ54" s="333">
        <v>9.5</v>
      </c>
      <c r="AR54" s="334">
        <v>19.8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492575</v>
      </c>
      <c r="AN55" s="322">
        <v>149764</v>
      </c>
      <c r="AO55" s="323">
        <v>14.7</v>
      </c>
      <c r="AP55" s="324">
        <v>278179</v>
      </c>
      <c r="AQ55" s="325">
        <v>-15.7</v>
      </c>
      <c r="AR55" s="326">
        <v>30.4</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336214</v>
      </c>
      <c r="AN56" s="330">
        <v>102224</v>
      </c>
      <c r="AO56" s="331">
        <v>26.7</v>
      </c>
      <c r="AP56" s="332">
        <v>122182</v>
      </c>
      <c r="AQ56" s="333">
        <v>-13.4</v>
      </c>
      <c r="AR56" s="334">
        <v>40.1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471519</v>
      </c>
      <c r="AN57" s="322">
        <v>145981</v>
      </c>
      <c r="AO57" s="323">
        <v>-2.5</v>
      </c>
      <c r="AP57" s="324">
        <v>283153</v>
      </c>
      <c r="AQ57" s="325">
        <v>1.8</v>
      </c>
      <c r="AR57" s="326">
        <v>-4.3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210693</v>
      </c>
      <c r="AN58" s="330">
        <v>65230</v>
      </c>
      <c r="AO58" s="331">
        <v>-36.200000000000003</v>
      </c>
      <c r="AP58" s="332">
        <v>127593</v>
      </c>
      <c r="AQ58" s="333">
        <v>4.4000000000000004</v>
      </c>
      <c r="AR58" s="334">
        <v>-40.6</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430358</v>
      </c>
      <c r="AN59" s="322">
        <v>136578</v>
      </c>
      <c r="AO59" s="323">
        <v>-6.4</v>
      </c>
      <c r="AP59" s="324">
        <v>262169</v>
      </c>
      <c r="AQ59" s="325">
        <v>-7.4</v>
      </c>
      <c r="AR59" s="326">
        <v>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315211</v>
      </c>
      <c r="AN60" s="330">
        <v>100035</v>
      </c>
      <c r="AO60" s="331">
        <v>53.4</v>
      </c>
      <c r="AP60" s="332">
        <v>152658</v>
      </c>
      <c r="AQ60" s="333">
        <v>19.600000000000001</v>
      </c>
      <c r="AR60" s="334">
        <v>33.799999999999997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452209</v>
      </c>
      <c r="AN61" s="337">
        <v>137781</v>
      </c>
      <c r="AO61" s="338">
        <v>1.4</v>
      </c>
      <c r="AP61" s="339">
        <v>283428</v>
      </c>
      <c r="AQ61" s="340">
        <v>0.7</v>
      </c>
      <c r="AR61" s="326">
        <v>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268963</v>
      </c>
      <c r="AN62" s="330">
        <v>82108</v>
      </c>
      <c r="AO62" s="331">
        <v>21.4</v>
      </c>
      <c r="AP62" s="332">
        <v>134466</v>
      </c>
      <c r="AQ62" s="333">
        <v>3.3</v>
      </c>
      <c r="AR62" s="334">
        <v>18.100000000000001</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Y9gJg/BRD8FCJ070Ch409VIa0a6rXJ8SoyDYMPn589rDCeyFfo18Sa1KrZ2ut/6e2SckDjaGwD7q3Z4/WAnZqQ==" saltValue="6GsxK7wY/wHpr74oDup/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7" zoomScaleNormal="100" zoomScaleSheetLayoutView="55" workbookViewId="0">
      <selection activeCell="DS110" sqref="DS110"/>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480</v>
      </c>
    </row>
    <row r="121" spans="125:125" ht="13.5" hidden="1" customHeight="1" x14ac:dyDescent="0.2">
      <c r="DU121" s="247"/>
    </row>
  </sheetData>
  <sheetProtection algorithmName="SHA-512" hashValue="fh61riEWW6LAMK6C+BtSHu+G1znR3gS30vChF9izikjLg+4vwAR8+UGiehF5ym9RC3MRPARu12xX1D6iPj5MNg==" saltValue="M+Y6BFg6SQ/Vo83DXGST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5" zoomScaleNormal="100" zoomScaleSheetLayoutView="55" workbookViewId="0">
      <selection activeCell="CR100" sqref="CR100"/>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480</v>
      </c>
    </row>
  </sheetData>
  <sheetProtection algorithmName="SHA-512" hashValue="UtzmYTUqTzQoEkgbUjo9kX6A8TVuF5HpYZJg8drm66Z+rER8zKyOU301vIIoy/ZP/CJiEh0MGbqe0acgcuIufQ==" saltValue="/UT6cW/JZVYxOMnNvH6jW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SheetLayoutView="100" workbookViewId="0">
      <selection activeCell="P45" sqref="P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39" t="s">
        <v>3</v>
      </c>
      <c r="D47" s="1139"/>
      <c r="E47" s="1140"/>
      <c r="F47" s="11">
        <v>14.76</v>
      </c>
      <c r="G47" s="12">
        <v>32.6</v>
      </c>
      <c r="H47" s="12">
        <v>37.24</v>
      </c>
      <c r="I47" s="12">
        <v>31.66</v>
      </c>
      <c r="J47" s="13">
        <v>27.6</v>
      </c>
    </row>
    <row r="48" spans="2:10" ht="57.75" customHeight="1" x14ac:dyDescent="0.2">
      <c r="B48" s="14"/>
      <c r="C48" s="1141" t="s">
        <v>4</v>
      </c>
      <c r="D48" s="1141"/>
      <c r="E48" s="1142"/>
      <c r="F48" s="15">
        <v>5.53</v>
      </c>
      <c r="G48" s="16">
        <v>5.14</v>
      </c>
      <c r="H48" s="16">
        <v>5.83</v>
      </c>
      <c r="I48" s="16">
        <v>6.03</v>
      </c>
      <c r="J48" s="17">
        <v>7.45</v>
      </c>
    </row>
    <row r="49" spans="2:10" ht="57.75" customHeight="1" thickBot="1" x14ac:dyDescent="0.25">
      <c r="B49" s="18"/>
      <c r="C49" s="1143" t="s">
        <v>5</v>
      </c>
      <c r="D49" s="1143"/>
      <c r="E49" s="1144"/>
      <c r="F49" s="19" t="s">
        <v>535</v>
      </c>
      <c r="G49" s="20">
        <v>19.079999999999998</v>
      </c>
      <c r="H49" s="20">
        <v>4.3899999999999997</v>
      </c>
      <c r="I49" s="20" t="s">
        <v>536</v>
      </c>
      <c r="J49" s="21" t="s">
        <v>537</v>
      </c>
    </row>
    <row r="50" spans="2:10" ht="13" x14ac:dyDescent="0.2"/>
  </sheetData>
  <sheetProtection algorithmName="SHA-512" hashValue="tM+P7QVQkF9w/20yucn9cAQhhYlw712qDFxv/vwBFY9GX+42r1zfMj3GMF2wVp2ha+sxC6+A16f4k2Zb7GwXZg==" saltValue="swkLuBzHl8sBojzzBEDM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小瀧 貴子</cp:lastModifiedBy>
  <cp:lastPrinted>2026-03-10T23:16:03Z</cp:lastPrinted>
  <dcterms:created xsi:type="dcterms:W3CDTF">2026-02-26T09:29:05Z</dcterms:created>
  <dcterms:modified xsi:type="dcterms:W3CDTF">2026-03-10T23:28:36Z</dcterms:modified>
  <cp:category/>
</cp:coreProperties>
</file>