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大塚翔太郎\Downloads\250304【3_14〆】令和5年度財政状況資料集の作成等について\【財政状況資料集】_074071_磐梯町_2023\"/>
    </mc:Choice>
  </mc:AlternateContent>
  <xr:revisionPtr revIDLastSave="0" documentId="13_ncr:1_{0145404D-7571-4F47-9F75-EC65610F7353}" xr6:coauthVersionLast="47" xr6:coauthVersionMax="47"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AM36" i="10"/>
  <c r="AM35" i="10"/>
  <c r="CO34" i="10"/>
  <c r="CO35" i="10" s="1"/>
  <c r="CO36" i="10" s="1"/>
  <c r="BW34" i="10"/>
  <c r="BW35" i="10" s="1"/>
  <c r="BW36" i="10" s="1"/>
  <c r="BW37" i="10" s="1"/>
  <c r="BW38" i="10" s="1"/>
  <c r="BW39" i="10" s="1"/>
  <c r="BW40" i="10" s="1"/>
  <c r="BW41" i="10" s="1"/>
  <c r="BW42" i="10" s="1"/>
  <c r="BW43" i="10" s="1"/>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 r="BE36" i="10" s="1"/>
  <c r="BE37" i="10" s="1"/>
  <c r="BE38" i="10" s="1"/>
</calcChain>
</file>

<file path=xl/sharedStrings.xml><?xml version="1.0" encoding="utf-8"?>
<sst xmlns="http://schemas.openxmlformats.org/spreadsheetml/2006/main" count="1051" uniqueCount="569">
  <si>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</si>
  <si>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</si>
  <si>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</si>
  <si>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</si>
  <si>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</si>
  <si>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</si>
  <si>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</si>
  <si>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</si>
  <si>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</si>
  <si>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</si>
  <si>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</si>
  <si>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</si>
  <si>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</si>
  <si>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</si>
  <si>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</si>
  <si>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</si>
  <si>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</si>
  <si>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</si>
  <si>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</si>
  <si>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</si>
  <si>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</si>
  <si>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</si>
  <si>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</si>
  <si>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</si>
  <si>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</si>
  <si>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</si>
  <si>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</si>
  <si>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</si>
  <si>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</si>
  <si>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</si>
  <si>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</si>
  <si>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</si>
  <si>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</si>
  <si>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</si>
  <si>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</si>
  <si>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</si>
  <si>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</si>
  <si>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</si>
  <si>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</si>
  <si>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</si>
  <si>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</si>
  <si>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</si>
  <si>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</si>
  <si>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</si>
  <si>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</si>
  <si>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</si>
  <si>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</si>
  <si>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</si>
  <si>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</si>
  <si>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</si>
  <si>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</si>
  <si>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</si>
  <si>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</si>
  <si>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</si>
  <si>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</si>
  <si>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</si>
  <si>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</si>
  <si>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</si>
  <si>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</si>
  <si>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</si>
  <si>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</si>
  <si>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</si>
  <si>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</si>
  <si>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</si>
  <si>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</si>
  <si>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</si>
  <si>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</si>
  <si>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</si>
  <si>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</si>
  <si>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</si>
  <si>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</si>
  <si>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</si>
  <si>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</si>
  <si>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</si>
  <si>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</si>
  <si>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</si>
  <si>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</si>
  <si>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</si>
  <si>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</si>
  <si>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</si>
  <si>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</si>
  <si>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</si>
  <si>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</si>
  <si>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</si>
  <si>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</si>
  <si>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</si>
  <si>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</si>
  <si>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</si>
  <si>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</si>
  <si>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</si>
  <si>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</si>
  <si>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</si>
  <si>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</si>
  <si>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</si>
  <si>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</si>
  <si>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</si>
  <si>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</si>
  <si>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</si>
  <si>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</si>
  <si>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</si>
  <si>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</si>
  <si>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</si>
  <si>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</si>
  <si>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</si>
  <si>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</si>
  <si>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</si>
  <si>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</si>
  <si>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</si>
  <si>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</si>
  <si>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</si>
  <si>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</si>
  <si>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</si>
  <si>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</si>
  <si>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</si>
  <si>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</si>
  <si>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</si>
  <si>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</si>
  <si>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</si>
  <si>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</si>
  <si>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</si>
  <si>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</si>
  <si>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</si>
  <si>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</si>
  <si>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</si>
  <si>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</si>
  <si>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</si>
  <si>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</si>
  <si>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</si>
  <si>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</si>
  <si>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</si>
  <si>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</si>
  <si>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</si>
  <si>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</si>
  <si>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</si>
  <si>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</si>
  <si>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</si>
  <si>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</si>
  <si>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</si>
  <si>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</si>
  <si>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</si>
  <si>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</si>
  <si>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</si>
  <si>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</si>
  <si>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</si>
  <si>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</si>
  <si>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</si>
  <si>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</si>
  <si>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</si>
  <si>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</si>
  <si>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</si>
  <si>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</si>
  <si>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</si>
  <si>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</si>
  <si>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</si>
  <si>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</si>
  <si>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</si>
  <si>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</si>
  <si>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</si>
  <si>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</si>
  <si>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</si>
  <si>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</si>
  <si>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</si>
  <si>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</si>
  <si>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</si>
  <si>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</si>
  <si>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</si>
  <si>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</si>
  <si>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</si>
  <si>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</si>
  <si>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</si>
  <si>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</si>
  <si>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</si>
  <si>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</si>
  <si>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</si>
  <si>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</si>
  <si>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</si>
  <si>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</si>
  <si>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</si>
  <si>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</si>
  <si>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</si>
  <si>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</si>
  <si>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</si>
  <si>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</si>
  <si>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</si>
  <si>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</si>
  <si>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</si>
  <si>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</si>
  <si>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</si>
  <si>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</si>
  <si>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</si>
  <si>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</si>
  <si>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</si>
  <si>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</si>
  <si>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</si>
  <si>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</si>
  <si>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</si>
  <si>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</si>
  <si>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</si>
  <si>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</si>
  <si>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</si>
  <si>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</si>
  <si>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</si>
  <si>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</si>
  <si>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福島県磐梯町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</si>
  <si>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</si>
  <si>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</si>
  <si>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</si>
  <si>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</si>
  <si>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</si>
  <si>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</si>
  <si>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</si>
  <si>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</si>
  <si>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</si>
  <si>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</si>
  <si>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</si>
  <si>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</si>
  <si>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</si>
  <si>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</si>
  <si>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</si>
  <si>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</si>
  <si>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</si>
  <si>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</si>
  <si>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</si>
  <si>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</si>
  <si>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</si>
  <si>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</si>
  <si>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</si>
  <si>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</si>
  <si>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</si>
  <si>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</si>
  <si>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</si>
  <si>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</si>
  <si>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</si>
  <si>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</si>
  <si>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</si>
  <si>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</si>
  <si>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</si>
  <si>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</si>
  <si>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</si>
  <si>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</si>
  <si>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</si>
  <si>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</si>
  <si>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</si>
  <si>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</si>
  <si>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</si>
  <si>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</si>
  <si>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</si>
  <si>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</si>
  <si>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</si>
  <si>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</si>
  <si>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</si>
  <si>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</si>
  <si>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</si>
  <si>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</si>
  <si>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</si>
  <si>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</si>
  <si>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</si>
  <si>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</si>
  <si>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</si>
  <si>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</si>
  <si>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</si>
  <si>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</si>
  <si>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</si>
  <si>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</si>
  <si>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</si>
  <si>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</si>
  <si>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</si>
  <si>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</si>
  <si>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</si>
  <si>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</si>
  <si>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</si>
  <si>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</si>
  <si>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</si>
  <si>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</si>
  <si>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</si>
  <si>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</si>
  <si>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</si>
  <si>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</si>
  <si>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</si>
  <si>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</si>
  <si>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</si>
  <si>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</si>
  <si>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</si>
  <si>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</si>
  <si>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</si>
  <si>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</si>
  <si>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</si>
  <si>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</si>
  <si>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</si>
  <si>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</si>
  <si>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</si>
  <si>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</si>
  <si>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</si>
  <si>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</si>
  <si>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</si>
  <si>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</si>
  <si>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</si>
  <si>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</si>
  <si>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</si>
  <si>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</si>
  <si>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</si>
  <si>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</si>
  <si>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</si>
  <si>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</si>
  <si>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</si>
  <si>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</si>
  <si>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</si>
  <si>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</si>
  <si>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</si>
  <si>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</si>
  <si>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</si>
  <si>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</si>
  <si>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</si>
  <si>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</si>
  <si>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</si>
  <si>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</si>
  <si>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</si>
  <si>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</si>
  <si>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</si>
  <si>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</si>
  <si>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</si>
  <si>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</si>
  <si>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</si>
  <si>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</si>
  <si>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</si>
  <si>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</si>
  <si>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</si>
  <si>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</si>
  <si>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</si>
  <si>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</si>
  <si>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</si>
  <si>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</si>
  <si>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</si>
  <si>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</si>
  <si>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</si>
  <si>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</si>
  <si>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</si>
  <si>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</si>
  <si>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</si>
  <si>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</si>
  <si>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</si>
  <si>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</si>
  <si>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</si>
  <si>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</si>
  <si>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</si>
  <si>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</si>
  <si>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</si>
  <si>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</si>
  <si>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</si>
  <si>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</si>
  <si>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</si>
  <si>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</si>
  <si>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</si>
  <si>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</si>
  <si>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福島県磐梯町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</si>
  <si>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</si>
  <si>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</si>
  <si>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</si>
  <si>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</si>
  <si>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</si>
  <si>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</si>
  <si>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</si>
  <si>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</si>
  <si>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</si>
  <si>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</si>
  <si>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</si>
  <si>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</si>
  <si>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</si>
  <si>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</si>
  <si>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</si>
  <si>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</si>
  <si>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</si>
  <si>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</si>
  <si>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</si>
  <si>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</si>
  <si>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</si>
  <si>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</si>
  <si>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</si>
  <si>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</si>
  <si>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</si>
  <si>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</si>
  <si>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</si>
  <si>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</si>
  <si>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</si>
  <si>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</si>
  <si>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</si>
  <si>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</si>
  <si>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</si>
  <si>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</si>
  <si>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</si>
  <si>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</si>
  <si>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</si>
  <si>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</si>
  <si>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</si>
  <si>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</si>
  <si>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</si>
  <si>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</si>
  <si>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</si>
  <si>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</si>
  <si>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</si>
  <si>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</si>
  <si>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</si>
  <si>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</si>
  <si>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</si>
  <si>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</si>
  <si>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</si>
  <si>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</si>
  <si>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</si>
  <si>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</si>
  <si>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</si>
  <si>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</si>
  <si>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</si>
  <si>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</si>
  <si>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</si>
  <si>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</si>
  <si>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</si>
  <si>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</si>
  <si>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</si>
  <si>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</si>
  <si>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</si>
  <si>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</si>
  <si>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</si>
  <si>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</si>
  <si>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</si>
  <si>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</si>
  <si>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</si>
  <si>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</si>
  <si>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</si>
  <si>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</si>
  <si>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</si>
  <si>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</si>
  <si>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</si>
  <si>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</si>
  <si>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</si>
  <si>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</si>
  <si>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</si>
  <si>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</si>
  <si>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</si>
  <si>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</si>
  <si>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</si>
  <si>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</si>
  <si>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</si>
  <si>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</si>
  <si>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</si>
  <si>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</si>
  <si>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</si>
  <si>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</si>
  <si>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</si>
  <si>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</si>
  <si>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</si>
  <si>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</si>
  <si>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</si>
  <si>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</si>
  <si>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</si>
  <si>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</si>
  <si>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</si>
  <si>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</si>
  <si>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</si>
  <si>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</si>
  <si>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</si>
  <si>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</si>
  <si>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</si>
  <si>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</si>
  <si>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</si>
  <si>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</si>
  <si>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</si>
  <si>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</si>
  <si>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</si>
  <si>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</si>
  <si>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</si>
  <si>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</si>
  <si>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</si>
  <si>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</si>
  <si>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</si>
  <si>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</si>
  <si>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</si>
  <si>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</si>
  <si>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</si>
  <si>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</si>
  <si>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</si>
  <si>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</si>
  <si>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</si>
  <si>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</si>
  <si>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</si>
  <si>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</si>
  <si>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</si>
  <si>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</si>
  <si>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</si>
  <si>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</si>
  <si>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</si>
  <si>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</si>
  <si>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</si>
  <si>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</si>
  <si>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</si>
  <si>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</si>
  <si>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</si>
  <si>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</si>
  <si>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</si>
  <si>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</si>
  <si>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</si>
  <si>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</si>
  <si>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</si>
  <si>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</si>
  <si>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</si>
  <si>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</si>
  <si>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</si>
  <si>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</si>
  <si>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</si>
  <si>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</si>
  <si>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</si>
  <si>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</si>
  <si>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</si>
  <si>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</si>
  <si>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</si>
  <si>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</si>
  <si>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</si>
  <si>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</si>
  <si>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</si>
  <si>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</si>
  <si>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</si>
  <si>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</si>
  <si>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</si>
  <si>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</si>
  <si>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</si>
  <si>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</si>
  <si>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</si>
  <si>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</si>
  <si>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</si>
  <si>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</si>
  <si>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</si>
  <si>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</si>
  <si>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</si>
  <si>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</si>
  <si>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</si>
  <si>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6.55</t>
  </si>
  <si>
    <t>▲ 12.98</t>
  </si>
  <si>
    <t>▲ 5.42</t>
  </si>
  <si>
    <t>一般会計</t>
  </si>
  <si>
    <t>介護保険特別会計</t>
  </si>
  <si>
    <t>簡易水道特別会計</t>
  </si>
  <si>
    <t>国民健康保険特別会計</t>
  </si>
  <si>
    <t>公団分収造林特別会計</t>
  </si>
  <si>
    <t>七ツ森地区下水道事業特別会計</t>
  </si>
  <si>
    <t>後期高齢者医療特別会計</t>
  </si>
  <si>
    <t>公共下水道特別会計</t>
  </si>
  <si>
    <t>その他会計（赤字）</t>
  </si>
  <si>
    <t>その他会計（黒字）</t>
  </si>
  <si>
    <t>R01</t>
    <phoneticPr fontId="5"/>
  </si>
  <si>
    <t>R02</t>
    <phoneticPr fontId="5"/>
  </si>
  <si>
    <t>R03</t>
    <phoneticPr fontId="5"/>
  </si>
  <si>
    <t>R04</t>
    <phoneticPr fontId="5"/>
  </si>
  <si>
    <t>R05</t>
    <phoneticPr fontId="5"/>
  </si>
  <si>
    <t>会津地方広域市町村圏整備組合一般会計</t>
  </si>
  <si>
    <t>会津若松地方広域市町村圏整備組合 水道用水供給事業会計</t>
    <rPh sb="2" eb="4">
      <t>ワカマツ</t>
    </rPh>
    <rPh sb="17" eb="20">
      <t>スイドウヨウ</t>
    </rPh>
    <rPh sb="20" eb="21">
      <t>スイ</t>
    </rPh>
    <rPh sb="21" eb="23">
      <t>キョウキュウ</t>
    </rPh>
    <rPh sb="23" eb="25">
      <t>ジギョウ</t>
    </rPh>
    <rPh sb="25" eb="27">
      <t>カイケイ</t>
    </rPh>
    <phoneticPr fontId="10"/>
  </si>
  <si>
    <t>福島県市町村総合事務組合一般会計</t>
    <rPh sb="0" eb="3">
      <t>フクシマケン</t>
    </rPh>
    <rPh sb="3" eb="6">
      <t>シチョウソン</t>
    </rPh>
    <rPh sb="6" eb="8">
      <t>ソウゴウ</t>
    </rPh>
    <rPh sb="8" eb="10">
      <t>ジム</t>
    </rPh>
    <rPh sb="10" eb="12">
      <t>クミアイ</t>
    </rPh>
    <rPh sb="12" eb="16">
      <t>イッパンカイケイ</t>
    </rPh>
    <phoneticPr fontId="10"/>
  </si>
  <si>
    <t>福島県市町村総合事務組合消防補償等特別会計</t>
    <rPh sb="12" eb="14">
      <t>ショウボウ</t>
    </rPh>
    <rPh sb="14" eb="16">
      <t>ホショウ</t>
    </rPh>
    <rPh sb="16" eb="17">
      <t>トウ</t>
    </rPh>
    <rPh sb="17" eb="21">
      <t>トクベツカイケイ</t>
    </rPh>
    <phoneticPr fontId="10"/>
  </si>
  <si>
    <t>福島県市町村総合事務組合消防賞じゅつ金特別会計</t>
    <rPh sb="12" eb="14">
      <t>ショウボウ</t>
    </rPh>
    <rPh sb="14" eb="15">
      <t>ショウ</t>
    </rPh>
    <rPh sb="18" eb="19">
      <t>キン</t>
    </rPh>
    <rPh sb="19" eb="23">
      <t>トクベツカイケイ</t>
    </rPh>
    <phoneticPr fontId="10"/>
  </si>
  <si>
    <t>福島県市町村総合事務組合非常勤職員公務災害補償特別会計</t>
    <rPh sb="12" eb="15">
      <t>ヒジョウキン</t>
    </rPh>
    <rPh sb="15" eb="17">
      <t>ショクイン</t>
    </rPh>
    <rPh sb="17" eb="19">
      <t>コウム</t>
    </rPh>
    <rPh sb="19" eb="21">
      <t>サイガイ</t>
    </rPh>
    <rPh sb="21" eb="23">
      <t>ホショウ</t>
    </rPh>
    <rPh sb="23" eb="27">
      <t>トクベツカイケイ</t>
    </rPh>
    <phoneticPr fontId="10"/>
  </si>
  <si>
    <t>福島県市町村総合事務組合 自治会管理特別会計</t>
    <rPh sb="13" eb="16">
      <t>ジチカイ</t>
    </rPh>
    <rPh sb="16" eb="18">
      <t>カンリ</t>
    </rPh>
    <rPh sb="18" eb="22">
      <t>トクベツカイケイ</t>
    </rPh>
    <phoneticPr fontId="10"/>
  </si>
  <si>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10"/>
  </si>
  <si>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0"/>
  </si>
  <si>
    <t>磐梯町外一市二町一ヶ村組合</t>
    <rPh sb="0" eb="3">
      <t>バンダイマチ</t>
    </rPh>
    <rPh sb="3" eb="4">
      <t>ホカ</t>
    </rPh>
    <rPh sb="4" eb="5">
      <t>イチ</t>
    </rPh>
    <rPh sb="5" eb="6">
      <t>シ</t>
    </rPh>
    <rPh sb="6" eb="7">
      <t>ニ</t>
    </rPh>
    <rPh sb="7" eb="8">
      <t>マチ</t>
    </rPh>
    <rPh sb="8" eb="9">
      <t>イチ</t>
    </rPh>
    <rPh sb="10" eb="11">
      <t>ムラ</t>
    </rPh>
    <rPh sb="11" eb="13">
      <t>クミアイ</t>
    </rPh>
    <phoneticPr fontId="10"/>
  </si>
  <si>
    <t>磐梯清水平開発 株式会社</t>
    <rPh sb="0" eb="2">
      <t>バンダイ</t>
    </rPh>
    <rPh sb="2" eb="4">
      <t>シミズ</t>
    </rPh>
    <rPh sb="4" eb="5">
      <t>ダイラ</t>
    </rPh>
    <rPh sb="5" eb="7">
      <t>カイハツ</t>
    </rPh>
    <rPh sb="8" eb="12">
      <t>カブシキガイシャ</t>
    </rPh>
    <phoneticPr fontId="10"/>
  </si>
  <si>
    <t>(ふるさと基金(R05年度末現在))</t>
    <phoneticPr fontId="2"/>
  </si>
  <si>
    <t>(公共施設整備基金(R05年度末現在))</t>
    <phoneticPr fontId="2"/>
  </si>
  <si>
    <t>(ゆめ夢基金(R05年度末現在))</t>
    <phoneticPr fontId="2"/>
  </si>
  <si>
    <t>(過疎地域持続的発展特別事業基金(R05年度末現在))</t>
    <phoneticPr fontId="2"/>
  </si>
  <si>
    <t>(青少年育成基金(R05年度末現在))</t>
    <phoneticPr fontId="2"/>
  </si>
  <si>
    <t>一般社団法人 ばんだい振興公社</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</si>
</sst>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CE48-4999-A676-26CDB1566F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128955</c:v>
                </c:pt>
                <c:pt idx="1">
                  <c:v>125976</c:v>
                </c:pt>
                <c:pt idx="2">
                  <c:v>130605</c:v>
                </c:pt>
                <c:pt idx="3">
                  <c:v>149764</c:v>
                </c:pt>
                <c:pt idx="4">
                  <c:v>145981</c:v>
                </c:pt>
              </c:numCache>
            </c:numRef>
          </c:val>
          <c:smooth val="0"/>
          <c:extLst>
            <c:ext xmlns:c16="http://schemas.microsoft.com/office/drawing/2014/chart" uri="{C3380CC4-5D6E-409C-BE32-E72D297353CC}">
              <c16:uniqueId val="{00000001-CE48-4999-A676-26CDB1566F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5.53</c:v>
                </c:pt>
                <c:pt idx="2">
                  <c:v>5.14</c:v>
                </c:pt>
                <c:pt idx="3">
                  <c:v>5.83</c:v>
                </c:pt>
                <c:pt idx="4">
                  <c:v>6.03</c:v>
                </c:pt>
              </c:numCache>
            </c:numRef>
          </c:val>
          <c:extLst>
            <c:ext xmlns:c16="http://schemas.microsoft.com/office/drawing/2014/chart" uri="{C3380CC4-5D6E-409C-BE32-E72D297353CC}">
              <c16:uniqueId val="{00000000-8EF6-454D-BF1D-F79325CEBE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30.58</c:v>
                </c:pt>
                <c:pt idx="1">
                  <c:v>14.76</c:v>
                </c:pt>
                <c:pt idx="2">
                  <c:v>32.6</c:v>
                </c:pt>
                <c:pt idx="3">
                  <c:v>37.24</c:v>
                </c:pt>
                <c:pt idx="4">
                  <c:v>31.66</c:v>
                </c:pt>
              </c:numCache>
            </c:numRef>
          </c:val>
          <c:extLst>
            <c:ext xmlns:c16="http://schemas.microsoft.com/office/drawing/2014/chart" uri="{C3380CC4-5D6E-409C-BE32-E72D297353CC}">
              <c16:uniqueId val="{00000001-8EF6-454D-BF1D-F79325CEBE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-6.55</c:v>
                </c:pt>
                <c:pt idx="1">
                  <c:v>-12.98</c:v>
                </c:pt>
                <c:pt idx="2">
                  <c:v>19.079999999999998</c:v>
                </c:pt>
                <c:pt idx="3">
                  <c:v>4.3899999999999997</c:v>
                </c:pt>
                <c:pt idx="4">
                  <c:v>-5.42</c:v>
                </c:pt>
              </c:numCache>
            </c:numRef>
          </c:val>
          <c:smooth val="0"/>
          <c:extLst>
            <c:ext xmlns:c16="http://schemas.microsoft.com/office/drawing/2014/chart" uri="{C3380CC4-5D6E-409C-BE32-E72D297353CC}">
              <c16:uniqueId val="{00000002-8EF6-454D-BF1D-F79325CEBE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BB-4284-B3D7-9CAA652A97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B-4284-B3D7-9CAA652A9767}"/>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BB-4284-B3D7-9CAA652A97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BB-4284-B3D7-9CAA652A9767}"/>
            </c:ext>
          </c:extLst>
        </c:ser>
        <c:ser>
          <c:idx val="4"/>
          <c:order val="4"/>
          <c:tx>
            <c:strRef>
              <c:f>データシート!$A$31</c:f>
              <c:strCache>
                <c:ptCount val="1"/>
                <c:pt idx="0">
                  <c:v>七ツ森地区下水道事業特別会計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BB-4284-B3D7-9CAA652A9767}"/>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BBB-4284-B3D7-9CAA652A97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0.45</c:v>
                </c:pt>
                <c:pt idx="4">
                  <c:v>#N/A</c:v>
                </c:pt>
                <c:pt idx="5">
                  <c:v>0.34</c:v>
                </c:pt>
                <c:pt idx="6">
                  <c:v>#N/A</c:v>
                </c:pt>
                <c:pt idx="7">
                  <c:v>0.3</c:v>
                </c:pt>
                <c:pt idx="8">
                  <c:v>#N/A</c:v>
                </c:pt>
                <c:pt idx="9">
                  <c:v>0.3</c:v>
                </c:pt>
              </c:numCache>
            </c:numRef>
          </c:val>
          <c:extLst>
            <c:ext xmlns:c16="http://schemas.microsoft.com/office/drawing/2014/chart" uri="{C3380CC4-5D6E-409C-BE32-E72D297353CC}">
              <c16:uniqueId val="{00000006-5BBB-4284-B3D7-9CAA652A9767}"/>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0.59</c:v>
                </c:pt>
                <c:pt idx="4">
                  <c:v>#N/A</c:v>
                </c:pt>
                <c:pt idx="5">
                  <c:v>0.99</c:v>
                </c:pt>
                <c:pt idx="6">
                  <c:v>#N/A</c:v>
                </c:pt>
                <c:pt idx="7">
                  <c:v>1.2</c:v>
                </c:pt>
                <c:pt idx="8">
                  <c:v>#N/A</c:v>
                </c:pt>
                <c:pt idx="9">
                  <c:v>0.96</c:v>
                </c:pt>
              </c:numCache>
            </c:numRef>
          </c:val>
          <c:extLst>
            <c:ext xmlns:c16="http://schemas.microsoft.com/office/drawing/2014/chart" uri="{C3380CC4-5D6E-409C-BE32-E72D297353CC}">
              <c16:uniqueId val="{00000007-5BBB-4284-B3D7-9CAA652A976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0.83</c:v>
                </c:pt>
                <c:pt idx="2">
                  <c:v>#N/A</c:v>
                </c:pt>
                <c:pt idx="3">
                  <c:v>0.88</c:v>
                </c:pt>
                <c:pt idx="4">
                  <c:v>#N/A</c:v>
                </c:pt>
                <c:pt idx="5">
                  <c:v>1.02</c:v>
                </c:pt>
                <c:pt idx="6">
                  <c:v>#N/A</c:v>
                </c:pt>
                <c:pt idx="7">
                  <c:v>2.61</c:v>
                </c:pt>
                <c:pt idx="8">
                  <c:v>#N/A</c:v>
                </c:pt>
                <c:pt idx="9">
                  <c:v>2.61</c:v>
                </c:pt>
              </c:numCache>
            </c:numRef>
          </c:val>
          <c:extLst>
            <c:ext xmlns:c16="http://schemas.microsoft.com/office/drawing/2014/chart" uri="{C3380CC4-5D6E-409C-BE32-E72D297353CC}">
              <c16:uniqueId val="{00000008-5BBB-4284-B3D7-9CAA652A97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5.18</c:v>
                </c:pt>
                <c:pt idx="2">
                  <c:v>#N/A</c:v>
                </c:pt>
                <c:pt idx="3">
                  <c:v>5.53</c:v>
                </c:pt>
                <c:pt idx="4">
                  <c:v>#N/A</c:v>
                </c:pt>
                <c:pt idx="5">
                  <c:v>5.14</c:v>
                </c:pt>
                <c:pt idx="6">
                  <c:v>#N/A</c:v>
                </c:pt>
                <c:pt idx="7">
                  <c:v>6.82</c:v>
                </c:pt>
                <c:pt idx="8">
                  <c:v>#N/A</c:v>
                </c:pt>
                <c:pt idx="9">
                  <c:v>6.03</c:v>
                </c:pt>
              </c:numCache>
            </c:numRef>
          </c:val>
          <c:extLst>
            <c:ext xmlns:c16="http://schemas.microsoft.com/office/drawing/2014/chart" uri="{C3380CC4-5D6E-409C-BE32-E72D297353CC}">
              <c16:uniqueId val="{00000009-5BBB-4284-B3D7-9CAA652A97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605</c:v>
                </c:pt>
                <c:pt idx="5">
                  <c:v>631</c:v>
                </c:pt>
                <c:pt idx="8">
                  <c:v>636</c:v>
                </c:pt>
                <c:pt idx="11">
                  <c:v>638</c:v>
                </c:pt>
                <c:pt idx="14">
                  <c:v>630</c:v>
                </c:pt>
              </c:numCache>
            </c:numRef>
          </c:val>
          <c:extLst>
            <c:ext xmlns:c16="http://schemas.microsoft.com/office/drawing/2014/chart" uri="{C3380CC4-5D6E-409C-BE32-E72D297353CC}">
              <c16:uniqueId val="{00000000-2D59-4FAC-AFFC-4172CF6715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59-4FAC-AFFC-4172CF6715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D59-4FAC-AFFC-4172CF6715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3</c:v>
                </c:pt>
                <c:pt idx="12">
                  <c:v>3</c:v>
                </c:pt>
              </c:numCache>
            </c:numRef>
          </c:val>
          <c:extLst>
            <c:ext xmlns:c16="http://schemas.microsoft.com/office/drawing/2014/chart" uri="{C3380CC4-5D6E-409C-BE32-E72D297353CC}">
              <c16:uniqueId val="{00000003-2D59-4FAC-AFFC-4172CF6715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c:v>
                </c:pt>
                <c:pt idx="3">
                  <c:v>123</c:v>
                </c:pt>
                <c:pt idx="6">
                  <c:v>120</c:v>
                </c:pt>
                <c:pt idx="9">
                  <c:v>119</c:v>
                </c:pt>
                <c:pt idx="12">
                  <c:v>117</c:v>
                </c:pt>
              </c:numCache>
            </c:numRef>
          </c:val>
          <c:extLst>
            <c:ext xmlns:c16="http://schemas.microsoft.com/office/drawing/2014/chart" uri="{C3380CC4-5D6E-409C-BE32-E72D297353CC}">
              <c16:uniqueId val="{00000004-2D59-4FAC-AFFC-4172CF6715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59-4FAC-AFFC-4172CF6715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59-4FAC-AFFC-4172CF6715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743</c:v>
                </c:pt>
                <c:pt idx="6">
                  <c:v>745</c:v>
                </c:pt>
                <c:pt idx="9">
                  <c:v>750</c:v>
                </c:pt>
                <c:pt idx="12">
                  <c:v>743</c:v>
                </c:pt>
              </c:numCache>
            </c:numRef>
          </c:val>
          <c:extLst>
            <c:ext xmlns:c16="http://schemas.microsoft.com/office/drawing/2014/chart" uri="{C3380CC4-5D6E-409C-BE32-E72D297353CC}">
              <c16:uniqueId val="{00000007-2D59-4FAC-AFFC-4172CF6715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238</c:v>
                </c:pt>
                <c:pt idx="5">
                  <c:v>#N/A</c:v>
                </c:pt>
                <c:pt idx="6">
                  <c:v>#N/A</c:v>
                </c:pt>
                <c:pt idx="7">
                  <c:v>232</c:v>
                </c:pt>
                <c:pt idx="8">
                  <c:v>#N/A</c:v>
                </c:pt>
                <c:pt idx="9">
                  <c:v>#N/A</c:v>
                </c:pt>
                <c:pt idx="10">
                  <c:v>235</c:v>
                </c:pt>
                <c:pt idx="11">
                  <c:v>#N/A</c:v>
                </c:pt>
                <c:pt idx="12">
                  <c:v>#N/A</c:v>
                </c:pt>
                <c:pt idx="13">
                  <c:v>234</c:v>
                </c:pt>
                <c:pt idx="14">
                  <c:v>#N/A</c:v>
                </c:pt>
              </c:numCache>
            </c:numRef>
          </c:val>
          <c:smooth val="0"/>
          <c:extLst>
            <c:ext xmlns:c16="http://schemas.microsoft.com/office/drawing/2014/chart" uri="{C3380CC4-5D6E-409C-BE32-E72D297353CC}">
              <c16:uniqueId val="{00000008-2D59-4FAC-AFFC-4172CF6715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5449</c:v>
                </c:pt>
                <c:pt idx="5">
                  <c:v>5963</c:v>
                </c:pt>
                <c:pt idx="8">
                  <c:v>5716</c:v>
                </c:pt>
                <c:pt idx="11">
                  <c:v>5664</c:v>
                </c:pt>
                <c:pt idx="14">
                  <c:v>5224</c:v>
                </c:pt>
              </c:numCache>
            </c:numRef>
          </c:val>
          <c:extLst>
            <c:ext xmlns:c16="http://schemas.microsoft.com/office/drawing/2014/chart" uri="{C3380CC4-5D6E-409C-BE32-E72D297353CC}">
              <c16:uniqueId val="{00000000-F48D-4276-B14F-53FAA25BDB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c:v>
                </c:pt>
                <c:pt idx="5">
                  <c:v>9</c:v>
                </c:pt>
                <c:pt idx="8">
                  <c:v>6</c:v>
                </c:pt>
                <c:pt idx="11">
                  <c:v>11</c:v>
                </c:pt>
                <c:pt idx="14">
                  <c:v>18</c:v>
                </c:pt>
              </c:numCache>
            </c:numRef>
          </c:val>
          <c:extLst>
            <c:ext xmlns:c16="http://schemas.microsoft.com/office/drawing/2014/chart" uri="{C3380CC4-5D6E-409C-BE32-E72D297353CC}">
              <c16:uniqueId val="{00000001-F48D-4276-B14F-53FAA25BDB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1239</c:v>
                </c:pt>
                <c:pt idx="5">
                  <c:v>1332</c:v>
                </c:pt>
                <c:pt idx="8">
                  <c:v>1690</c:v>
                </c:pt>
                <c:pt idx="11">
                  <c:v>1770</c:v>
                </c:pt>
                <c:pt idx="14">
                  <c:v>1865</c:v>
                </c:pt>
              </c:numCache>
            </c:numRef>
          </c:val>
          <c:extLst>
            <c:ext xmlns:c16="http://schemas.microsoft.com/office/drawing/2014/chart" uri="{C3380CC4-5D6E-409C-BE32-E72D297353CC}">
              <c16:uniqueId val="{00000002-F48D-4276-B14F-53FAA25BDB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D-4276-B14F-53FAA25BDB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D-4276-B14F-53FAA25BDB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D-4276-B14F-53FAA25BDB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236</c:v>
                </c:pt>
                <c:pt idx="3">
                  <c:v>202</c:v>
                </c:pt>
                <c:pt idx="6">
                  <c:v>185</c:v>
                </c:pt>
                <c:pt idx="9">
                  <c:v>170</c:v>
                </c:pt>
                <c:pt idx="12">
                  <c:v>132</c:v>
                </c:pt>
              </c:numCache>
            </c:numRef>
          </c:val>
          <c:extLst>
            <c:ext xmlns:c16="http://schemas.microsoft.com/office/drawing/2014/chart" uri="{C3380CC4-5D6E-409C-BE32-E72D297353CC}">
              <c16:uniqueId val="{00000006-F48D-4276-B14F-53FAA25BDB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235</c:v>
                </c:pt>
                <c:pt idx="3">
                  <c:v>230</c:v>
                </c:pt>
                <c:pt idx="6">
                  <c:v>2628</c:v>
                </c:pt>
                <c:pt idx="9">
                  <c:v>3480</c:v>
                </c:pt>
                <c:pt idx="12">
                  <c:v>3460</c:v>
                </c:pt>
              </c:numCache>
            </c:numRef>
          </c:val>
          <c:extLst>
            <c:ext xmlns:c16="http://schemas.microsoft.com/office/drawing/2014/chart" uri="{C3380CC4-5D6E-409C-BE32-E72D297353CC}">
              <c16:uniqueId val="{00000007-F48D-4276-B14F-53FAA25BDB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1119</c:v>
                </c:pt>
                <c:pt idx="3">
                  <c:v>1118</c:v>
                </c:pt>
                <c:pt idx="6">
                  <c:v>1033</c:v>
                </c:pt>
                <c:pt idx="9">
                  <c:v>988</c:v>
                </c:pt>
                <c:pt idx="12">
                  <c:v>901</c:v>
                </c:pt>
              </c:numCache>
            </c:numRef>
          </c:val>
          <c:extLst>
            <c:ext xmlns:c16="http://schemas.microsoft.com/office/drawing/2014/chart" uri="{C3380CC4-5D6E-409C-BE32-E72D297353CC}">
              <c16:uniqueId val="{00000008-F48D-4276-B14F-53FAA25BDB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D-4276-B14F-53FAA25BDB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6189</c:v>
                </c:pt>
                <c:pt idx="3">
                  <c:v>5717</c:v>
                </c:pt>
                <c:pt idx="6">
                  <c:v>5191</c:v>
                </c:pt>
                <c:pt idx="9">
                  <c:v>4640</c:v>
                </c:pt>
                <c:pt idx="12">
                  <c:v>4195</c:v>
                </c:pt>
              </c:numCache>
            </c:numRef>
          </c:val>
          <c:extLst>
            <c:ext xmlns:c16="http://schemas.microsoft.com/office/drawing/2014/chart" uri="{C3380CC4-5D6E-409C-BE32-E72D297353CC}">
              <c16:uniqueId val="{0000000A-F48D-4276-B14F-53FAA25BDB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1077</c:v>
                </c:pt>
                <c:pt idx="2">
                  <c:v>#N/A</c:v>
                </c:pt>
                <c:pt idx="3">
                  <c:v>#N/A</c:v>
                </c:pt>
                <c:pt idx="4">
                  <c:v>0</c:v>
                </c:pt>
                <c:pt idx="5">
                  <c:v>#N/A</c:v>
                </c:pt>
                <c:pt idx="6">
                  <c:v>#N/A</c:v>
                </c:pt>
                <c:pt idx="7">
                  <c:v>1624</c:v>
                </c:pt>
                <c:pt idx="8">
                  <c:v>#N/A</c:v>
                </c:pt>
                <c:pt idx="9">
                  <c:v>#N/A</c:v>
                </c:pt>
                <c:pt idx="10">
                  <c:v>1833</c:v>
                </c:pt>
                <c:pt idx="11">
                  <c:v>#N/A</c:v>
                </c:pt>
                <c:pt idx="12">
                  <c:v>#N/A</c:v>
                </c:pt>
                <c:pt idx="13">
                  <c:v>1580</c:v>
                </c:pt>
                <c:pt idx="14">
                  <c:v>#N/A</c:v>
                </c:pt>
              </c:numCache>
            </c:numRef>
          </c:val>
          <c:smooth val="0"/>
          <c:extLst>
            <c:ext xmlns:c16="http://schemas.microsoft.com/office/drawing/2014/chart" uri="{C3380CC4-5D6E-409C-BE32-E72D297353CC}">
              <c16:uniqueId val="{0000000B-F48D-4276-B14F-53FAA25BDB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857</c:v>
                </c:pt>
                <c:pt idx="1">
                  <c:v>955</c:v>
                </c:pt>
                <c:pt idx="2">
                  <c:v>811</c:v>
                </c:pt>
              </c:numCache>
            </c:numRef>
          </c:val>
          <c:extLst>
            <c:ext xmlns:c16="http://schemas.microsoft.com/office/drawing/2014/chart" uri="{C3380CC4-5D6E-409C-BE32-E72D297353CC}">
              <c16:uniqueId val="{00000000-2B70-43FB-AA05-4BDDDB96DF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133</c:v>
                </c:pt>
                <c:pt idx="1">
                  <c:v>71</c:v>
                </c:pt>
                <c:pt idx="2">
                  <c:v>69</c:v>
                </c:pt>
              </c:numCache>
            </c:numRef>
          </c:val>
          <c:extLst>
            <c:ext xmlns:c16="http://schemas.microsoft.com/office/drawing/2014/chart" uri="{C3380CC4-5D6E-409C-BE32-E72D297353CC}">
              <c16:uniqueId val="{00000001-2B70-43FB-AA05-4BDDDB96DF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591</c:v>
                </c:pt>
                <c:pt idx="1">
                  <c:v>656</c:v>
                </c:pt>
                <c:pt idx="2">
                  <c:v>885</c:v>
                </c:pt>
              </c:numCache>
            </c:numRef>
          </c:val>
          <c:extLst>
            <c:ext xmlns:c16="http://schemas.microsoft.com/office/drawing/2014/chart" uri="{C3380CC4-5D6E-409C-BE32-E72D297353CC}">
              <c16:uniqueId val="{00000002-2B70-43FB-AA05-4BDDDB96DF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人口の減少や高齢化率の上昇の反面、従来から立地している企業からの町税の収入割合が高いため、財政力指数は類似団体平均と同水準である。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28363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41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28363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28363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157497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149013</xdr:rowOff>
    </xdr:from>
    <xdr:to>
      <xdr:col>15</xdr:col>
      <xdr:colOff>133350</xdr:colOff>
      <xdr:row>44</xdr:row>
      <xdr:rowOff>79163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％となった。人件費が増加したものの、物件費及び補助費等が減少したことが主な要因となっている。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公共施設の老朽化による維持補修費の増加、会計年度任用職員制度による人件費の増加等により数値の悪化が懸念されることから、より一層無駄な経費の削減を図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858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44027</xdr:rowOff>
    </xdr:from>
    <xdr:to>
      <xdr:col>19</xdr:col>
      <xdr:colOff>133350</xdr:colOff>
      <xdr:row>61</xdr:row>
      <xdr:rowOff>131445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59577"/>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59577"/>
          <a:ext cx="889000" cy="5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73042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64</xdr:row>
      <xdr:rowOff>75565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0545"/>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48700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167022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164677</xdr:rowOff>
    </xdr:from>
    <xdr:to>
      <xdr:col>15</xdr:col>
      <xdr:colOff>133350</xdr:colOff>
      <xdr:row>59</xdr:row>
      <xdr:rowOff>94827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105004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116222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年度比で人口１人当たりで約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千円の増となり、給与改定等による人件費増加が主な要因である。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また民間でも実施可能な部分については、指定管理者制度の導入などを進め、コストの低減を図っていきい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112616</xdr:rowOff>
    </xdr:from>
    <xdr:to>
      <xdr:col>23</xdr:col>
      <xdr:colOff>133350</xdr:colOff>
      <xdr:row>82</xdr:row>
      <xdr:rowOff>118655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71516"/>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74727</xdr:rowOff>
    </xdr:from>
    <xdr:to>
      <xdr:col>19</xdr:col>
      <xdr:colOff>133350</xdr:colOff>
      <xdr:row>82</xdr:row>
      <xdr:rowOff>112616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33627"/>
          <a:ext cx="8890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3821</xdr:rowOff>
    </xdr:from>
    <xdr:to>
      <xdr:col>15</xdr:col>
      <xdr:colOff>82550</xdr:colOff>
      <xdr:row>82</xdr:row>
      <xdr:rowOff>74727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2721"/>
          <a:ext cx="889000" cy="7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22458</xdr:rowOff>
    </xdr:from>
    <xdr:to>
      <xdr:col>11</xdr:col>
      <xdr:colOff>31750</xdr:colOff>
      <xdr:row>82</xdr:row>
      <xdr:rowOff>3821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9908"/>
          <a:ext cx="889000" cy="15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67855</xdr:rowOff>
    </xdr:from>
    <xdr:to>
      <xdr:col>23</xdr:col>
      <xdr:colOff>184150</xdr:colOff>
      <xdr:row>82</xdr:row>
      <xdr:rowOff>169455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61816</xdr:rowOff>
    </xdr:from>
    <xdr:to>
      <xdr:col>19</xdr:col>
      <xdr:colOff>184150</xdr:colOff>
      <xdr:row>82</xdr:row>
      <xdr:rowOff>163416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148193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0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23927</xdr:rowOff>
    </xdr:from>
    <xdr:to>
      <xdr:col>15</xdr:col>
      <xdr:colOff>133350</xdr:colOff>
      <xdr:row>82</xdr:row>
      <xdr:rowOff>125527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110304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6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124471</xdr:rowOff>
    </xdr:from>
    <xdr:to>
      <xdr:col>11</xdr:col>
      <xdr:colOff>82550</xdr:colOff>
      <xdr:row>82</xdr:row>
      <xdr:rowOff>54621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39398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143108</xdr:rowOff>
    </xdr:from>
    <xdr:to>
      <xdr:col>7</xdr:col>
      <xdr:colOff>31750</xdr:colOff>
      <xdr:row>81</xdr:row>
      <xdr:rowOff>73258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58035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ポイントの増の</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となった。主な要因は、経験年数階層異動の影響によるもの。</a:t>
          </a:r>
        </a:p>
        <a:p>
          <a:r>
            <a:rPr kumimoji="1" lang="ja-JP" altLang="en-US" sz="1300">
              <a:latin typeface="ＭＳ Ｐゴシック" panose="020B0600070205080204" pitchFamily="50" charset="-128"/>
              <a:ea typeface="ＭＳ Ｐゴシック" panose="020B0600070205080204" pitchFamily="50" charset="-128"/>
            </a:rPr>
            <a:t>　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85372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52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20.74</a:t>
          </a:r>
          <a:r>
            <a:rPr kumimoji="1" lang="ja-JP" altLang="en-US" sz="1300">
              <a:latin typeface="ＭＳ Ｐゴシック" panose="020B0600070205080204" pitchFamily="50" charset="-128"/>
              <a:ea typeface="ＭＳ Ｐゴシック" panose="020B0600070205080204" pitchFamily="50" charset="-128"/>
            </a:rPr>
            <a:t>となり、類似団体平均を若干下回っている状況にある。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住民サービスを低下させることなく、業務の効率化を図り、今後についても、電子化の推進及びアウトソーシングの活用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101007</xdr:rowOff>
    </xdr:from>
    <xdr:to>
      <xdr:col>81</xdr:col>
      <xdr:colOff>44450</xdr:colOff>
      <xdr:row>60</xdr:row>
      <xdr:rowOff>120714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88007"/>
          <a:ext cx="838200" cy="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101007</xdr:rowOff>
    </xdr:from>
    <xdr:to>
      <xdr:col>77</xdr:col>
      <xdr:colOff>44450</xdr:colOff>
      <xdr:row>60</xdr:row>
      <xdr:rowOff>111866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8800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105029</xdr:rowOff>
    </xdr:from>
    <xdr:to>
      <xdr:col>72</xdr:col>
      <xdr:colOff>203200</xdr:colOff>
      <xdr:row>60</xdr:row>
      <xdr:rowOff>111866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202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105029</xdr:rowOff>
    </xdr:from>
    <xdr:to>
      <xdr:col>68</xdr:col>
      <xdr:colOff>152400</xdr:colOff>
      <xdr:row>60</xdr:row>
      <xdr:rowOff>118301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9202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69914</xdr:rowOff>
    </xdr:from>
    <xdr:to>
      <xdr:col>81</xdr:col>
      <xdr:colOff>95250</xdr:colOff>
      <xdr:row>61</xdr:row>
      <xdr:rowOff>64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86441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0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50207</xdr:rowOff>
    </xdr:from>
    <xdr:to>
      <xdr:col>77</xdr:col>
      <xdr:colOff>95250</xdr:colOff>
      <xdr:row>60</xdr:row>
      <xdr:rowOff>151807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136584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61066</xdr:rowOff>
    </xdr:from>
    <xdr:to>
      <xdr:col>73</xdr:col>
      <xdr:colOff>44450</xdr:colOff>
      <xdr:row>60</xdr:row>
      <xdr:rowOff>162666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147443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54229</xdr:rowOff>
    </xdr:from>
    <xdr:to>
      <xdr:col>68</xdr:col>
      <xdr:colOff>203200</xdr:colOff>
      <xdr:row>60</xdr:row>
      <xdr:rowOff>155829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166006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67501</xdr:rowOff>
    </xdr:from>
    <xdr:to>
      <xdr:col>64</xdr:col>
      <xdr:colOff>152400</xdr:colOff>
      <xdr:row>60</xdr:row>
      <xdr:rowOff>169101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153878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11.9</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今年度減少した要因は、元利償還金の額の減少のほか普通交付税額及び臨時財政対策債発行可能額の減によるものである。</a:t>
          </a:r>
        </a:p>
        <a:p>
          <a:r>
            <a:rPr kumimoji="1" lang="ja-JP" altLang="en-US" sz="115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利金償還により高額となっていることから、交付税措置があるとしても実質公債費比率は今後も同水準で推移すると見込まれる。</a:t>
          </a:r>
        </a:p>
        <a:p>
          <a:r>
            <a:rPr kumimoji="1" lang="ja-JP" altLang="en-US" sz="115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167640</xdr:rowOff>
    </xdr:from>
    <xdr:to>
      <xdr:col>81</xdr:col>
      <xdr:colOff>44450</xdr:colOff>
      <xdr:row>44</xdr:row>
      <xdr:rowOff>28363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5399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52494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52494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319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159596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9521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13.3</a:t>
          </a:r>
          <a:r>
            <a:rPr kumimoji="1" lang="ja-JP" altLang="en-US" sz="1150">
              <a:latin typeface="ＭＳ Ｐゴシック" panose="020B0600070205080204" pitchFamily="50" charset="-128"/>
              <a:ea typeface="ＭＳ Ｐゴシック" panose="020B0600070205080204" pitchFamily="50" charset="-128"/>
            </a:rPr>
            <a:t>ポイントの減で</a:t>
          </a:r>
          <a:r>
            <a:rPr kumimoji="1" lang="en-US" altLang="ja-JP" sz="1150">
              <a:latin typeface="ＭＳ Ｐゴシック" panose="020B0600070205080204" pitchFamily="50" charset="-128"/>
              <a:ea typeface="ＭＳ Ｐゴシック" panose="020B0600070205080204" pitchFamily="50" charset="-128"/>
            </a:rPr>
            <a:t>81.6</a:t>
          </a:r>
          <a:r>
            <a:rPr kumimoji="1" lang="ja-JP" altLang="en-US" sz="1150">
              <a:latin typeface="ＭＳ Ｐゴシック" panose="020B0600070205080204" pitchFamily="50" charset="-128"/>
              <a:ea typeface="ＭＳ Ｐゴシック" panose="020B0600070205080204" pitchFamily="50" charset="-128"/>
            </a:rPr>
            <a:t>％となり、早期健全化基準内の数値を示している。今年度減少した要因は、新規借入額の抑制により地方債現在高が減少したことによるものである。</a:t>
          </a:r>
        </a:p>
        <a:p>
          <a:r>
            <a:rPr kumimoji="1" lang="ja-JP" altLang="en-US" sz="115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50">
              <a:latin typeface="ＭＳ Ｐゴシック" panose="020B0600070205080204" pitchFamily="50" charset="-128"/>
              <a:ea typeface="ＭＳ Ｐゴシック" panose="020B0600070205080204" pitchFamily="50" charset="-128"/>
            </a:rPr>
            <a:t>82</a:t>
          </a:r>
          <a:r>
            <a:rPr kumimoji="1" lang="ja-JP" altLang="en-US" sz="115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119199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406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91276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9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119199</xdr:rowOff>
    </xdr:from>
    <xdr:to>
      <xdr:col>81</xdr:col>
      <xdr:colOff>133350</xdr:colOff>
      <xdr:row>21</xdr:row>
      <xdr:rowOff>119199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1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119199</xdr:rowOff>
    </xdr:from>
    <xdr:to>
      <xdr:col>81</xdr:col>
      <xdr:colOff>44450</xdr:colOff>
      <xdr:row>23</xdr:row>
      <xdr:rowOff>5533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719649"/>
          <a:ext cx="8382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114028</xdr:rowOff>
    </xdr:from>
    <xdr:to>
      <xdr:col>77</xdr:col>
      <xdr:colOff>44450</xdr:colOff>
      <xdr:row>23</xdr:row>
      <xdr:rowOff>5533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714478"/>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68399</xdr:rowOff>
    </xdr:from>
    <xdr:to>
      <xdr:col>81</xdr:col>
      <xdr:colOff>95250</xdr:colOff>
      <xdr:row>21</xdr:row>
      <xdr:rowOff>169999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6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135726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6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126183</xdr:rowOff>
    </xdr:from>
    <xdr:to>
      <xdr:col>77</xdr:col>
      <xdr:colOff>95250</xdr:colOff>
      <xdr:row>23</xdr:row>
      <xdr:rowOff>56333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41110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98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63228</xdr:rowOff>
    </xdr:from>
    <xdr:to>
      <xdr:col>73</xdr:col>
      <xdr:colOff>44450</xdr:colOff>
      <xdr:row>21</xdr:row>
      <xdr:rowOff>164828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149605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5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128633</xdr:rowOff>
    </xdr:from>
    <xdr:to>
      <xdr:col>64</xdr:col>
      <xdr:colOff>152400</xdr:colOff>
      <xdr:row>20</xdr:row>
      <xdr:rowOff>58783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43560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47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となり、類似団体平均と比較し高い状況である。</a:t>
          </a:r>
        </a:p>
        <a:p>
          <a:r>
            <a:rPr kumimoji="1" lang="ja-JP" altLang="en-US" sz="1300">
              <a:latin typeface="ＭＳ Ｐゴシック" panose="020B0600070205080204" pitchFamily="50" charset="-128"/>
              <a:ea typeface="ＭＳ Ｐゴシック" panose="020B0600070205080204" pitchFamily="50" charset="-128"/>
            </a:rPr>
            <a:t>　磐梯町では、ごみ処理業務や消防業務を一部事務組合で行うととも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となり、類似団体平均より低い結果となった。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今後は、類似団体平均以下の抑制を維持できるよう事務内容の改善見直しや、指定管理方式の見直し検討及び民間委託化など、事務事業の効率化を更に進め、経費の縮減に努める。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27940</xdr:rowOff>
    </xdr:from>
    <xdr:to>
      <xdr:col>82</xdr:col>
      <xdr:colOff>107950</xdr:colOff>
      <xdr:row>15</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5996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082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082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18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148590</xdr:rowOff>
    </xdr:from>
    <xdr:to>
      <xdr:col>82</xdr:col>
      <xdr:colOff>158750</xdr:colOff>
      <xdr:row>15</xdr:row>
      <xdr:rowOff>78740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165117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類似団体平均より低い水準にある。今後も適正な給付に努めていきたい。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となり、類似団体平均を下回る結果になった。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特別豪雪地帯の指定を受ける当町は、除雪経費がかさむことから維持補修費を押し上げており、結果として経常収支比率が類似団体を上回ることが多く、当該経費の抑制が今後の課題となっている。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06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86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8060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となり、類似団体平均より低い結果となった。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以前は類似団体平均から乖離しており、高い水準となっていたが、平令和元年度以降は類似団体平均と同水準で推移している。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今後は、補助金・負担金等の見直しを更に推進し、類似団体平均以下の抑制を維持できるように努める。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30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a:t>
          </a:r>
          <a:r>
            <a:rPr kumimoji="1" lang="en-US" altLang="ja-JP" sz="1100">
              <a:latin typeface="ＭＳ Ｐゴシック" panose="020B0600070205080204" pitchFamily="50" charset="-128"/>
              <a:ea typeface="ＭＳ Ｐゴシック" panose="020B0600070205080204" pitchFamily="50" charset="-128"/>
            </a:rPr>
            <a:t>26.6</a:t>
          </a:r>
          <a:r>
            <a:rPr kumimoji="1" lang="ja-JP" altLang="en-US" sz="110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年度以降は大型整備事業に投入した起債の元利金償還も開始されたため、類似団体平均より高い水準のまま推移している。</a:t>
          </a:r>
        </a:p>
        <a:p>
          <a:r>
            <a:rPr kumimoji="1" lang="ja-JP" altLang="en-US" sz="110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522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538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27939</xdr:rowOff>
    </xdr:from>
    <xdr:to>
      <xdr:col>15</xdr:col>
      <xdr:colOff>98425</xdr:colOff>
      <xdr:row>79</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72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576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148589</xdr:rowOff>
    </xdr:from>
    <xdr:to>
      <xdr:col>15</xdr:col>
      <xdr:colOff>149225</xdr:colOff>
      <xdr:row>79</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xdr:rowOff>
    </xdr:from>
    <xdr:to>
      <xdr:col>11</xdr:col>
      <xdr:colOff>60325</xdr:colOff>
      <xdr:row>79</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となり、類似団体平均を下回る結果になった。以前は、類似団体平均より高い水準となっていたが、近年は類似団体平均を下回る水準で推移している。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今後も、数値の上昇を抑えるために、公債費以外の経常経費の抑制に努めなければならない。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161289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91440"/>
          <a:ext cx="0" cy="12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133366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161289</xdr:rowOff>
    </xdr:from>
    <xdr:to>
      <xdr:col>82</xdr:col>
      <xdr:colOff>196850</xdr:colOff>
      <xdr:row>81</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xdr:rowOff>
    </xdr:from>
    <xdr:to>
      <xdr:col>82</xdr:col>
      <xdr:colOff>107950</xdr:colOff>
      <xdr:row>76</xdr:row>
      <xdr:rowOff>19231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96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27050</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2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144962</xdr:rowOff>
    </xdr:from>
    <xdr:to>
      <xdr:col>78</xdr:col>
      <xdr:colOff>69850</xdr:colOff>
      <xdr:row>76</xdr:row>
      <xdr:rowOff>9434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60812"/>
          <a:ext cx="889000" cy="3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32113</xdr:rowOff>
    </xdr:from>
    <xdr:to>
      <xdr:col>78</xdr:col>
      <xdr:colOff>120650</xdr:colOff>
      <xdr:row>77</xdr:row>
      <xdr:rowOff>133713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118490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144962</xdr:rowOff>
    </xdr:from>
    <xdr:to>
      <xdr:col>73</xdr:col>
      <xdr:colOff>180975</xdr:colOff>
      <xdr:row>76</xdr:row>
      <xdr:rowOff>51888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60812"/>
          <a:ext cx="889000" cy="4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51888</xdr:rowOff>
    </xdr:from>
    <xdr:to>
      <xdr:col>69</xdr:col>
      <xdr:colOff>92075</xdr:colOff>
      <xdr:row>78</xdr:row>
      <xdr:rowOff>6169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08208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167476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156408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130084</xdr:rowOff>
    </xdr:from>
    <xdr:to>
      <xdr:col>78</xdr:col>
      <xdr:colOff>120650</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70411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94162</xdr:rowOff>
    </xdr:from>
    <xdr:to>
      <xdr:col>74</xdr:col>
      <xdr:colOff>31750</xdr:colOff>
      <xdr:row>74</xdr:row>
      <xdr:rowOff>24312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34489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xdr:rowOff>
    </xdr:from>
    <xdr:to>
      <xdr:col>69</xdr:col>
      <xdr:colOff>142875</xdr:colOff>
      <xdr:row>76</xdr:row>
      <xdr:rowOff>102688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112865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41746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2811</xdr:rowOff>
    </xdr:from>
    <xdr:to>
      <xdr:col>29</xdr:col>
      <xdr:colOff>127000</xdr:colOff>
      <xdr:row>16</xdr:row>
      <xdr:rowOff>30712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93636"/>
          <a:ext cx="6477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30712</xdr:rowOff>
    </xdr:from>
    <xdr:to>
      <xdr:col>26</xdr:col>
      <xdr:colOff>50800</xdr:colOff>
      <xdr:row>16</xdr:row>
      <xdr:rowOff>68609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21537"/>
          <a:ext cx="698500" cy="37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68609</xdr:rowOff>
    </xdr:from>
    <xdr:to>
      <xdr:col>22</xdr:col>
      <xdr:colOff>114300</xdr:colOff>
      <xdr:row>16</xdr:row>
      <xdr:rowOff>86626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59434"/>
          <a:ext cx="698500" cy="18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86626</xdr:rowOff>
    </xdr:from>
    <xdr:to>
      <xdr:col>18</xdr:col>
      <xdr:colOff>177800</xdr:colOff>
      <xdr:row>16</xdr:row>
      <xdr:rowOff>126315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77451"/>
          <a:ext cx="698500" cy="3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123461</xdr:rowOff>
    </xdr:from>
    <xdr:to>
      <xdr:col>29</xdr:col>
      <xdr:colOff>177800</xdr:colOff>
      <xdr:row>16</xdr:row>
      <xdr:rowOff>53611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4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139988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151362</xdr:rowOff>
    </xdr:from>
    <xdr:to>
      <xdr:col>26</xdr:col>
      <xdr:colOff>101600</xdr:colOff>
      <xdr:row>16</xdr:row>
      <xdr:rowOff>81512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7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91689</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39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17809</xdr:rowOff>
    </xdr:from>
    <xdr:to>
      <xdr:col>22</xdr:col>
      <xdr:colOff>165100</xdr:colOff>
      <xdr:row>16</xdr:row>
      <xdr:rowOff>119409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129586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35826</xdr:rowOff>
    </xdr:from>
    <xdr:to>
      <xdr:col>19</xdr:col>
      <xdr:colOff>38100</xdr:colOff>
      <xdr:row>16</xdr:row>
      <xdr:rowOff>137426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2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147603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75515</xdr:rowOff>
    </xdr:from>
    <xdr:to>
      <xdr:col>15</xdr:col>
      <xdr:colOff>101600</xdr:colOff>
      <xdr:row>17</xdr:row>
      <xdr:rowOff>5665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6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340587</xdr:rowOff>
    </xdr:from>
    <xdr:to>
      <xdr:col>29</xdr:col>
      <xdr:colOff>127000</xdr:colOff>
      <xdr:row>36</xdr:row>
      <xdr:rowOff>3911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950937"/>
          <a:ext cx="647700" cy="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3911</xdr:rowOff>
    </xdr:from>
    <xdr:to>
      <xdr:col>26</xdr:col>
      <xdr:colOff>50800</xdr:colOff>
      <xdr:row>36</xdr:row>
      <xdr:rowOff>14672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57161"/>
          <a:ext cx="698500" cy="10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13254</xdr:rowOff>
    </xdr:from>
    <xdr:to>
      <xdr:col>22</xdr:col>
      <xdr:colOff>114300</xdr:colOff>
      <xdr:row>36</xdr:row>
      <xdr:rowOff>14672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966504"/>
          <a:ext cx="698500" cy="1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13254</xdr:rowOff>
    </xdr:from>
    <xdr:to>
      <xdr:col>18</xdr:col>
      <xdr:colOff>177800</xdr:colOff>
      <xdr:row>36</xdr:row>
      <xdr:rowOff>55048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66504"/>
          <a:ext cx="698500" cy="4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289787</xdr:rowOff>
    </xdr:from>
    <xdr:to>
      <xdr:col>29</xdr:col>
      <xdr:colOff>177800</xdr:colOff>
      <xdr:row>36</xdr:row>
      <xdr:rowOff>48487</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0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134864</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7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296011</xdr:rowOff>
    </xdr:from>
    <xdr:to>
      <xdr:col>26</xdr:col>
      <xdr:colOff>101600</xdr:colOff>
      <xdr:row>36</xdr:row>
      <xdr:rowOff>54711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906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64888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7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306772</xdr:rowOff>
    </xdr:from>
    <xdr:to>
      <xdr:col>22</xdr:col>
      <xdr:colOff>165100</xdr:colOff>
      <xdr:row>36</xdr:row>
      <xdr:rowOff>65472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17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75649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68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305354</xdr:rowOff>
    </xdr:from>
    <xdr:to>
      <xdr:col>19</xdr:col>
      <xdr:colOff>38100</xdr:colOff>
      <xdr:row>36</xdr:row>
      <xdr:rowOff>64054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1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74231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68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4248</xdr:rowOff>
    </xdr:from>
    <xdr:to>
      <xdr:col>15</xdr:col>
      <xdr:colOff>101600</xdr:colOff>
      <xdr:row>36</xdr:row>
      <xdr:rowOff>105848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95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116025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7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30893</xdr:rowOff>
    </xdr:from>
    <xdr:to>
      <xdr:col>24</xdr:col>
      <xdr:colOff>63500</xdr:colOff>
      <xdr:row>35</xdr:row>
      <xdr:rowOff>63931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1643"/>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63931</xdr:rowOff>
    </xdr:from>
    <xdr:to>
      <xdr:col>19</xdr:col>
      <xdr:colOff>177800</xdr:colOff>
      <xdr:row>35</xdr:row>
      <xdr:rowOff>79446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4681"/>
          <a:ext cx="889000" cy="1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79446</xdr:rowOff>
    </xdr:from>
    <xdr:to>
      <xdr:col>15</xdr:col>
      <xdr:colOff>50800</xdr:colOff>
      <xdr:row>35</xdr:row>
      <xdr:rowOff>106740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80196"/>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106740</xdr:rowOff>
    </xdr:from>
    <xdr:to>
      <xdr:col>10</xdr:col>
      <xdr:colOff>114300</xdr:colOff>
      <xdr:row>36</xdr:row>
      <xdr:rowOff>67382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07490"/>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151543</xdr:rowOff>
    </xdr:from>
    <xdr:to>
      <xdr:col>24</xdr:col>
      <xdr:colOff>114300</xdr:colOff>
      <xdr:row>35</xdr:row>
      <xdr:rowOff>81693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2970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13131</xdr:rowOff>
    </xdr:from>
    <xdr:to>
      <xdr:col>20</xdr:col>
      <xdr:colOff>38100</xdr:colOff>
      <xdr:row>35</xdr:row>
      <xdr:rowOff>114731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131258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28646</xdr:rowOff>
    </xdr:from>
    <xdr:to>
      <xdr:col>15</xdr:col>
      <xdr:colOff>101600</xdr:colOff>
      <xdr:row>35</xdr:row>
      <xdr:rowOff>130246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146773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55940</xdr:rowOff>
    </xdr:from>
    <xdr:to>
      <xdr:col>10</xdr:col>
      <xdr:colOff>165100</xdr:colOff>
      <xdr:row>35</xdr:row>
      <xdr:rowOff>157540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3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16582</xdr:rowOff>
    </xdr:from>
    <xdr:to>
      <xdr:col>6</xdr:col>
      <xdr:colOff>38100</xdr:colOff>
      <xdr:row>36</xdr:row>
      <xdr:rowOff>118182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134709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6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964</xdr:rowOff>
    </xdr:from>
    <xdr:to>
      <xdr:col>24</xdr:col>
      <xdr:colOff>63500</xdr:colOff>
      <xdr:row>56</xdr:row>
      <xdr:rowOff>4294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02164"/>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4294</xdr:rowOff>
    </xdr:from>
    <xdr:to>
      <xdr:col>19</xdr:col>
      <xdr:colOff>177800</xdr:colOff>
      <xdr:row>56</xdr:row>
      <xdr:rowOff>49026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05494"/>
          <a:ext cx="889000" cy="4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49026</xdr:rowOff>
    </xdr:from>
    <xdr:to>
      <xdr:col>15</xdr:col>
      <xdr:colOff>50800</xdr:colOff>
      <xdr:row>56</xdr:row>
      <xdr:rowOff>105001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0226"/>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105001</xdr:rowOff>
    </xdr:from>
    <xdr:to>
      <xdr:col>10</xdr:col>
      <xdr:colOff>114300</xdr:colOff>
      <xdr:row>57</xdr:row>
      <xdr:rowOff>41358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06201"/>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121614</xdr:rowOff>
    </xdr:from>
    <xdr:to>
      <xdr:col>24</xdr:col>
      <xdr:colOff>114300</xdr:colOff>
      <xdr:row>56</xdr:row>
      <xdr:rowOff>51764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144491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0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124944</xdr:rowOff>
    </xdr:from>
    <xdr:to>
      <xdr:col>20</xdr:col>
      <xdr:colOff>38100</xdr:colOff>
      <xdr:row>56</xdr:row>
      <xdr:rowOff>55094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5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71621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169676</xdr:rowOff>
    </xdr:from>
    <xdr:to>
      <xdr:col>15</xdr:col>
      <xdr:colOff>101600</xdr:colOff>
      <xdr:row>56</xdr:row>
      <xdr:rowOff>99826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116353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54201</xdr:rowOff>
    </xdr:from>
    <xdr:to>
      <xdr:col>10</xdr:col>
      <xdr:colOff>165100</xdr:colOff>
      <xdr:row>56</xdr:row>
      <xdr:rowOff>155801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162008</xdr:rowOff>
    </xdr:from>
    <xdr:to>
      <xdr:col>6</xdr:col>
      <xdr:colOff>38100</xdr:colOff>
      <xdr:row>57</xdr:row>
      <xdr:rowOff>92158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83285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85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91215</xdr:rowOff>
    </xdr:from>
    <xdr:to>
      <xdr:col>24</xdr:col>
      <xdr:colOff>63500</xdr:colOff>
      <xdr:row>77</xdr:row>
      <xdr:rowOff>165032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2865"/>
          <a:ext cx="838200" cy="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6666</xdr:rowOff>
    </xdr:from>
    <xdr:to>
      <xdr:col>19</xdr:col>
      <xdr:colOff>177800</xdr:colOff>
      <xdr:row>77</xdr:row>
      <xdr:rowOff>91215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08316"/>
          <a:ext cx="889000" cy="8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6666</xdr:rowOff>
    </xdr:from>
    <xdr:to>
      <xdr:col>15</xdr:col>
      <xdr:colOff>50800</xdr:colOff>
      <xdr:row>78</xdr:row>
      <xdr:rowOff>6677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08316"/>
          <a:ext cx="889000" cy="1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6677</xdr:rowOff>
    </xdr:from>
    <xdr:to>
      <xdr:col>10</xdr:col>
      <xdr:colOff>114300</xdr:colOff>
      <xdr:row>78</xdr:row>
      <xdr:rowOff>14264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9777"/>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114232</xdr:rowOff>
    </xdr:from>
    <xdr:to>
      <xdr:col>24</xdr:col>
      <xdr:colOff>114300</xdr:colOff>
      <xdr:row>78</xdr:row>
      <xdr:rowOff>44382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92659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40415</xdr:rowOff>
    </xdr:from>
    <xdr:to>
      <xdr:col>20</xdr:col>
      <xdr:colOff>38100</xdr:colOff>
      <xdr:row>77</xdr:row>
      <xdr:rowOff>142015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158542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127316</xdr:rowOff>
    </xdr:from>
    <xdr:to>
      <xdr:col>15</xdr:col>
      <xdr:colOff>101600</xdr:colOff>
      <xdr:row>77</xdr:row>
      <xdr:rowOff>57466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73992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127327</xdr:rowOff>
    </xdr:from>
    <xdr:to>
      <xdr:col>10</xdr:col>
      <xdr:colOff>165100</xdr:colOff>
      <xdr:row>78</xdr:row>
      <xdr:rowOff>57477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48604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134914</xdr:rowOff>
    </xdr:from>
    <xdr:to>
      <xdr:col>6</xdr:col>
      <xdr:colOff>38100</xdr:colOff>
      <xdr:row>78</xdr:row>
      <xdr:rowOff>65064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81591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138037</xdr:rowOff>
    </xdr:from>
    <xdr:to>
      <xdr:col>24</xdr:col>
      <xdr:colOff>63500</xdr:colOff>
      <xdr:row>97</xdr:row>
      <xdr:rowOff>11277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97237"/>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2515</xdr:rowOff>
    </xdr:from>
    <xdr:to>
      <xdr:col>19</xdr:col>
      <xdr:colOff>177800</xdr:colOff>
      <xdr:row>97</xdr:row>
      <xdr:rowOff>11277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61715"/>
          <a:ext cx="889000" cy="1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2515</xdr:rowOff>
    </xdr:from>
    <xdr:to>
      <xdr:col>15</xdr:col>
      <xdr:colOff>50800</xdr:colOff>
      <xdr:row>97</xdr:row>
      <xdr:rowOff>72365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6171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72365</xdr:rowOff>
    </xdr:from>
    <xdr:to>
      <xdr:col>10</xdr:col>
      <xdr:colOff>114300</xdr:colOff>
      <xdr:row>97</xdr:row>
      <xdr:rowOff>166370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3015"/>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87237</xdr:rowOff>
    </xdr:from>
    <xdr:to>
      <xdr:col>24</xdr:col>
      <xdr:colOff>114300</xdr:colOff>
      <xdr:row>97</xdr:row>
      <xdr:rowOff>17387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65664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131927</xdr:rowOff>
    </xdr:from>
    <xdr:to>
      <xdr:col>20</xdr:col>
      <xdr:colOff>38100</xdr:colOff>
      <xdr:row>97</xdr:row>
      <xdr:rowOff>62077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53204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123165</xdr:rowOff>
    </xdr:from>
    <xdr:to>
      <xdr:col>15</xdr:col>
      <xdr:colOff>101600</xdr:colOff>
      <xdr:row>96</xdr:row>
      <xdr:rowOff>53315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44442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21565</xdr:rowOff>
    </xdr:from>
    <xdr:to>
      <xdr:col>10</xdr:col>
      <xdr:colOff>165100</xdr:colOff>
      <xdr:row>97</xdr:row>
      <xdr:rowOff>123165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114292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115570</xdr:rowOff>
    </xdr:from>
    <xdr:to>
      <xdr:col>6</xdr:col>
      <xdr:colOff>38100</xdr:colOff>
      <xdr:row>98</xdr:row>
      <xdr:rowOff>45720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36847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79742</xdr:rowOff>
    </xdr:from>
    <xdr:to>
      <xdr:col>55</xdr:col>
      <xdr:colOff>0</xdr:colOff>
      <xdr:row>37</xdr:row>
      <xdr:rowOff>148341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23392"/>
          <a:ext cx="838200" cy="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144215</xdr:rowOff>
    </xdr:from>
    <xdr:to>
      <xdr:col>50</xdr:col>
      <xdr:colOff>114300</xdr:colOff>
      <xdr:row>37</xdr:row>
      <xdr:rowOff>148341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7865"/>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159882</xdr:rowOff>
    </xdr:from>
    <xdr:to>
      <xdr:col>45</xdr:col>
      <xdr:colOff>177800</xdr:colOff>
      <xdr:row>37</xdr:row>
      <xdr:rowOff>144215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60632"/>
          <a:ext cx="889000" cy="3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159882</xdr:rowOff>
    </xdr:from>
    <xdr:to>
      <xdr:col>41</xdr:col>
      <xdr:colOff>50800</xdr:colOff>
      <xdr:row>38</xdr:row>
      <xdr:rowOff>122117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60632"/>
          <a:ext cx="889000" cy="4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28942</xdr:rowOff>
    </xdr:from>
    <xdr:to>
      <xdr:col>55</xdr:col>
      <xdr:colOff>50800</xdr:colOff>
      <xdr:row>37</xdr:row>
      <xdr:rowOff>130542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7369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97541</xdr:rowOff>
    </xdr:from>
    <xdr:to>
      <xdr:col>50</xdr:col>
      <xdr:colOff>165100</xdr:colOff>
      <xdr:row>38</xdr:row>
      <xdr:rowOff>27691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18818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3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93415</xdr:rowOff>
    </xdr:from>
    <xdr:to>
      <xdr:col>46</xdr:col>
      <xdr:colOff>38100</xdr:colOff>
      <xdr:row>38</xdr:row>
      <xdr:rowOff>23564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7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14692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2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109082</xdr:rowOff>
    </xdr:from>
    <xdr:to>
      <xdr:col>41</xdr:col>
      <xdr:colOff>101600</xdr:colOff>
      <xdr:row>36</xdr:row>
      <xdr:rowOff>39232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30359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71317</xdr:rowOff>
    </xdr:from>
    <xdr:to>
      <xdr:col>36</xdr:col>
      <xdr:colOff>165100</xdr:colOff>
      <xdr:row>39</xdr:row>
      <xdr:rowOff>1467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164044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107300</xdr:rowOff>
    </xdr:from>
    <xdr:to>
      <xdr:col>55</xdr:col>
      <xdr:colOff>0</xdr:colOff>
      <xdr:row>58</xdr:row>
      <xdr:rowOff>111418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51400"/>
          <a:ext cx="8382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107300</xdr:rowOff>
    </xdr:from>
    <xdr:to>
      <xdr:col>50</xdr:col>
      <xdr:colOff>114300</xdr:colOff>
      <xdr:row>58</xdr:row>
      <xdr:rowOff>128156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51400"/>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133195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72256"/>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129952</xdr:rowOff>
    </xdr:from>
    <xdr:to>
      <xdr:col>41</xdr:col>
      <xdr:colOff>50800</xdr:colOff>
      <xdr:row>58</xdr:row>
      <xdr:rowOff>133195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74052"/>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60618</xdr:rowOff>
    </xdr:from>
    <xdr:to>
      <xdr:col>55</xdr:col>
      <xdr:colOff>50800</xdr:colOff>
      <xdr:row>58</xdr:row>
      <xdr:rowOff>162218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146995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56500</xdr:rowOff>
    </xdr:from>
    <xdr:to>
      <xdr:col>50</xdr:col>
      <xdr:colOff>165100</xdr:colOff>
      <xdr:row>58</xdr:row>
      <xdr:rowOff>158100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149227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77356</xdr:rowOff>
    </xdr:from>
    <xdr:to>
      <xdr:col>46</xdr:col>
      <xdr:colOff>38100</xdr:colOff>
      <xdr:row>59</xdr:row>
      <xdr:rowOff>7506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170083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1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82395</xdr:rowOff>
    </xdr:from>
    <xdr:to>
      <xdr:col>41</xdr:col>
      <xdr:colOff>101600</xdr:colOff>
      <xdr:row>59</xdr:row>
      <xdr:rowOff>12545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3672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11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79152</xdr:rowOff>
    </xdr:from>
    <xdr:to>
      <xdr:col>36</xdr:col>
      <xdr:colOff>165100</xdr:colOff>
      <xdr:row>59</xdr:row>
      <xdr:rowOff>9302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11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97101</xdr:rowOff>
    </xdr:from>
    <xdr:to>
      <xdr:col>55</xdr:col>
      <xdr:colOff>0</xdr:colOff>
      <xdr:row>78</xdr:row>
      <xdr:rowOff>123966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70201"/>
          <a:ext cx="838200" cy="2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87909</xdr:rowOff>
    </xdr:from>
    <xdr:to>
      <xdr:col>50</xdr:col>
      <xdr:colOff>114300</xdr:colOff>
      <xdr:row>78</xdr:row>
      <xdr:rowOff>123966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61009"/>
          <a:ext cx="889000" cy="3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87909</xdr:rowOff>
    </xdr:from>
    <xdr:to>
      <xdr:col>45</xdr:col>
      <xdr:colOff>177800</xdr:colOff>
      <xdr:row>78</xdr:row>
      <xdr:rowOff>121599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1009"/>
          <a:ext cx="889000" cy="3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119759</xdr:rowOff>
    </xdr:from>
    <xdr:to>
      <xdr:col>41</xdr:col>
      <xdr:colOff>50800</xdr:colOff>
      <xdr:row>78</xdr:row>
      <xdr:rowOff>121599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9285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46301</xdr:rowOff>
    </xdr:from>
    <xdr:to>
      <xdr:col>55</xdr:col>
      <xdr:colOff>50800</xdr:colOff>
      <xdr:row>78</xdr:row>
      <xdr:rowOff>147901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132678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73166</xdr:rowOff>
    </xdr:from>
    <xdr:to>
      <xdr:col>50</xdr:col>
      <xdr:colOff>165100</xdr:colOff>
      <xdr:row>79</xdr:row>
      <xdr:rowOff>3316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165893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37109</xdr:rowOff>
    </xdr:from>
    <xdr:to>
      <xdr:col>46</xdr:col>
      <xdr:colOff>38100</xdr:colOff>
      <xdr:row>78</xdr:row>
      <xdr:rowOff>138709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129836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70799</xdr:rowOff>
    </xdr:from>
    <xdr:to>
      <xdr:col>41</xdr:col>
      <xdr:colOff>101600</xdr:colOff>
      <xdr:row>79</xdr:row>
      <xdr:rowOff>949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163526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68959</xdr:rowOff>
    </xdr:from>
    <xdr:to>
      <xdr:col>36</xdr:col>
      <xdr:colOff>165100</xdr:colOff>
      <xdr:row>78</xdr:row>
      <xdr:rowOff>170559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161686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108122</xdr:rowOff>
    </xdr:from>
    <xdr:to>
      <xdr:col>55</xdr:col>
      <xdr:colOff>0</xdr:colOff>
      <xdr:row>98</xdr:row>
      <xdr:rowOff>119196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910222"/>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108122</xdr:rowOff>
    </xdr:from>
    <xdr:to>
      <xdr:col>50</xdr:col>
      <xdr:colOff>114300</xdr:colOff>
      <xdr:row>98</xdr:row>
      <xdr:rowOff>148961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910222"/>
          <a:ext cx="889000" cy="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141616</xdr:rowOff>
    </xdr:from>
    <xdr:to>
      <xdr:col>45</xdr:col>
      <xdr:colOff>177800</xdr:colOff>
      <xdr:row>98</xdr:row>
      <xdr:rowOff>148961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43716"/>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136209</xdr:rowOff>
    </xdr:from>
    <xdr:to>
      <xdr:col>41</xdr:col>
      <xdr:colOff>50800</xdr:colOff>
      <xdr:row>98</xdr:row>
      <xdr:rowOff>141616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938309"/>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68396</xdr:rowOff>
    </xdr:from>
    <xdr:to>
      <xdr:col>55</xdr:col>
      <xdr:colOff>50800</xdr:colOff>
      <xdr:row>98</xdr:row>
      <xdr:rowOff>169996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154773</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57322</xdr:rowOff>
    </xdr:from>
    <xdr:to>
      <xdr:col>50</xdr:col>
      <xdr:colOff>165100</xdr:colOff>
      <xdr:row>98</xdr:row>
      <xdr:rowOff>158922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150049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98161</xdr:rowOff>
    </xdr:from>
    <xdr:to>
      <xdr:col>46</xdr:col>
      <xdr:colOff>38100</xdr:colOff>
      <xdr:row>99</xdr:row>
      <xdr:rowOff>28311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9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19438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90816</xdr:rowOff>
    </xdr:from>
    <xdr:to>
      <xdr:col>41</xdr:col>
      <xdr:colOff>101600</xdr:colOff>
      <xdr:row>99</xdr:row>
      <xdr:rowOff>20966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12093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85409</xdr:rowOff>
    </xdr:from>
    <xdr:to>
      <xdr:col>36</xdr:col>
      <xdr:colOff>165100</xdr:colOff>
      <xdr:row>99</xdr:row>
      <xdr:rowOff>15559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6686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70101</xdr:rowOff>
    </xdr:from>
    <xdr:to>
      <xdr:col>85</xdr:col>
      <xdr:colOff>127000</xdr:colOff>
      <xdr:row>39</xdr:row>
      <xdr:rowOff>83716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56651"/>
          <a:ext cx="8382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83716</xdr:rowOff>
    </xdr:from>
    <xdr:to>
      <xdr:col>81</xdr:col>
      <xdr:colOff>50800</xdr:colOff>
      <xdr:row>39</xdr:row>
      <xdr:rowOff>98268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70266"/>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97912</xdr:rowOff>
    </xdr:from>
    <xdr:to>
      <xdr:col>76</xdr:col>
      <xdr:colOff>114300</xdr:colOff>
      <xdr:row>39</xdr:row>
      <xdr:rowOff>98268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446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97912</xdr:rowOff>
    </xdr:from>
    <xdr:to>
      <xdr:col>71</xdr:col>
      <xdr:colOff>177800</xdr:colOff>
      <xdr:row>39</xdr:row>
      <xdr:rowOff>98399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8446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19301</xdr:rowOff>
    </xdr:from>
    <xdr:to>
      <xdr:col>85</xdr:col>
      <xdr:colOff>177800</xdr:colOff>
      <xdr:row>39</xdr:row>
      <xdr:rowOff>120901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105678</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32916</xdr:rowOff>
    </xdr:from>
    <xdr:to>
      <xdr:col>81</xdr:col>
      <xdr:colOff>101600</xdr:colOff>
      <xdr:row>39</xdr:row>
      <xdr:rowOff>134516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125643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8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47468</xdr:rowOff>
    </xdr:from>
    <xdr:to>
      <xdr:col>76</xdr:col>
      <xdr:colOff>165100</xdr:colOff>
      <xdr:row>39</xdr:row>
      <xdr:rowOff>149068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140195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82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47112</xdr:rowOff>
    </xdr:from>
    <xdr:to>
      <xdr:col>72</xdr:col>
      <xdr:colOff>38100</xdr:colOff>
      <xdr:row>39</xdr:row>
      <xdr:rowOff>148712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139839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82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47599</xdr:rowOff>
    </xdr:from>
    <xdr:to>
      <xdr:col>67</xdr:col>
      <xdr:colOff>101600</xdr:colOff>
      <xdr:row>39</xdr:row>
      <xdr:rowOff>149199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140326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82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127877</xdr:rowOff>
    </xdr:from>
    <xdr:to>
      <xdr:col>85</xdr:col>
      <xdr:colOff>127000</xdr:colOff>
      <xdr:row>75</xdr:row>
      <xdr:rowOff>132842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98662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132842</xdr:rowOff>
    </xdr:from>
    <xdr:to>
      <xdr:col>81</xdr:col>
      <xdr:colOff>50800</xdr:colOff>
      <xdr:row>75</xdr:row>
      <xdr:rowOff>145328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915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145328</xdr:rowOff>
    </xdr:from>
    <xdr:to>
      <xdr:col>76</xdr:col>
      <xdr:colOff>114300</xdr:colOff>
      <xdr:row>75</xdr:row>
      <xdr:rowOff>155403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04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155403</xdr:rowOff>
    </xdr:from>
    <xdr:to>
      <xdr:col>71</xdr:col>
      <xdr:colOff>177800</xdr:colOff>
      <xdr:row>76</xdr:row>
      <xdr:rowOff>21552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14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77077</xdr:rowOff>
    </xdr:from>
    <xdr:to>
      <xdr:col>85</xdr:col>
      <xdr:colOff>177800</xdr:colOff>
      <xdr:row>76</xdr:row>
      <xdr:rowOff>7227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99954</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8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82042</xdr:rowOff>
    </xdr:from>
    <xdr:to>
      <xdr:col>81</xdr:col>
      <xdr:colOff>101600</xdr:colOff>
      <xdr:row>76</xdr:row>
      <xdr:rowOff>12192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28719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71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94528</xdr:rowOff>
    </xdr:from>
    <xdr:to>
      <xdr:col>76</xdr:col>
      <xdr:colOff>165100</xdr:colOff>
      <xdr:row>76</xdr:row>
      <xdr:rowOff>24678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41205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7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104603</xdr:rowOff>
    </xdr:from>
    <xdr:to>
      <xdr:col>72</xdr:col>
      <xdr:colOff>38100</xdr:colOff>
      <xdr:row>76</xdr:row>
      <xdr:rowOff>34753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51280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142203</xdr:rowOff>
    </xdr:from>
    <xdr:to>
      <xdr:col>67</xdr:col>
      <xdr:colOff>101600</xdr:colOff>
      <xdr:row>76</xdr:row>
      <xdr:rowOff>72352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00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88880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77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63170</xdr:rowOff>
    </xdr:from>
    <xdr:to>
      <xdr:col>85</xdr:col>
      <xdr:colOff>127000</xdr:colOff>
      <xdr:row>96</xdr:row>
      <xdr:rowOff>108610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522370"/>
          <a:ext cx="8382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149448</xdr:rowOff>
    </xdr:from>
    <xdr:to>
      <xdr:col>81</xdr:col>
      <xdr:colOff>50800</xdr:colOff>
      <xdr:row>96</xdr:row>
      <xdr:rowOff>108610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265748"/>
          <a:ext cx="889000" cy="3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149448</xdr:rowOff>
    </xdr:from>
    <xdr:to>
      <xdr:col>76</xdr:col>
      <xdr:colOff>114300</xdr:colOff>
      <xdr:row>95</xdr:row>
      <xdr:rowOff>70058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265748"/>
          <a:ext cx="889000" cy="9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70058</xdr:rowOff>
    </xdr:from>
    <xdr:to>
      <xdr:col>71</xdr:col>
      <xdr:colOff>177800</xdr:colOff>
      <xdr:row>97</xdr:row>
      <xdr:rowOff>120759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357808"/>
          <a:ext cx="889000" cy="39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12370</xdr:rowOff>
    </xdr:from>
    <xdr:to>
      <xdr:col>85</xdr:col>
      <xdr:colOff>177800</xdr:colOff>
      <xdr:row>96</xdr:row>
      <xdr:rowOff>113970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35247</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3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57810</xdr:rowOff>
    </xdr:from>
    <xdr:to>
      <xdr:col>81</xdr:col>
      <xdr:colOff>101600</xdr:colOff>
      <xdr:row>96</xdr:row>
      <xdr:rowOff>159410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150537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60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98648</xdr:rowOff>
    </xdr:from>
    <xdr:to>
      <xdr:col>76</xdr:col>
      <xdr:colOff>165100</xdr:colOff>
      <xdr:row>95</xdr:row>
      <xdr:rowOff>28798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45325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59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19258</xdr:rowOff>
    </xdr:from>
    <xdr:to>
      <xdr:col>72</xdr:col>
      <xdr:colOff>38100</xdr:colOff>
      <xdr:row>95</xdr:row>
      <xdr:rowOff>120858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3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137385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08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69959</xdr:rowOff>
    </xdr:from>
    <xdr:to>
      <xdr:col>67</xdr:col>
      <xdr:colOff>101600</xdr:colOff>
      <xdr:row>98</xdr:row>
      <xdr:rowOff>109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4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33127</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376777"/>
          <a:ext cx="8382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33127</xdr:rowOff>
    </xdr:from>
    <xdr:to>
      <xdr:col>111</xdr:col>
      <xdr:colOff>177800</xdr:colOff>
      <xdr:row>38</xdr:row>
      <xdr:rowOff>3180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376777"/>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142674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65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3180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18280"/>
          <a:ext cx="889000" cy="13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143543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153777</xdr:rowOff>
    </xdr:from>
    <xdr:to>
      <xdr:col>112</xdr:col>
      <xdr:colOff>38100</xdr:colOff>
      <xdr:row>37</xdr:row>
      <xdr:rowOff>83927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100454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0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123830</xdr:rowOff>
    </xdr:from>
    <xdr:to>
      <xdr:col>107</xdr:col>
      <xdr:colOff>101600</xdr:colOff>
      <xdr:row>38</xdr:row>
      <xdr:rowOff>53980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70507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121298</xdr:rowOff>
    </xdr:from>
    <xdr:to>
      <xdr:col>116</xdr:col>
      <xdr:colOff>63500</xdr:colOff>
      <xdr:row>58</xdr:row>
      <xdr:rowOff>121617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65398"/>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121617</xdr:rowOff>
    </xdr:from>
    <xdr:to>
      <xdr:col>111</xdr:col>
      <xdr:colOff>177800</xdr:colOff>
      <xdr:row>58</xdr:row>
      <xdr:rowOff>121961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6571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121961</xdr:rowOff>
    </xdr:from>
    <xdr:to>
      <xdr:col>107</xdr:col>
      <xdr:colOff>50800</xdr:colOff>
      <xdr:row>58</xdr:row>
      <xdr:rowOff>122258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6061"/>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122258</xdr:rowOff>
    </xdr:from>
    <xdr:to>
      <xdr:col>102</xdr:col>
      <xdr:colOff>114300</xdr:colOff>
      <xdr:row>58</xdr:row>
      <xdr:rowOff>122441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6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70498</xdr:rowOff>
    </xdr:from>
    <xdr:to>
      <xdr:col>116</xdr:col>
      <xdr:colOff>114300</xdr:colOff>
      <xdr:row>59</xdr:row>
      <xdr:rowOff>648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156875</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2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70817</xdr:rowOff>
    </xdr:from>
    <xdr:to>
      <xdr:col>112</xdr:col>
      <xdr:colOff>38100</xdr:colOff>
      <xdr:row>59</xdr:row>
      <xdr:rowOff>967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163544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0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71161</xdr:rowOff>
    </xdr:from>
    <xdr:to>
      <xdr:col>107</xdr:col>
      <xdr:colOff>101600</xdr:colOff>
      <xdr:row>59</xdr:row>
      <xdr:rowOff>1311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163888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71458</xdr:rowOff>
    </xdr:from>
    <xdr:to>
      <xdr:col>102</xdr:col>
      <xdr:colOff>165100</xdr:colOff>
      <xdr:row>59</xdr:row>
      <xdr:rowOff>1608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164185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71641</xdr:rowOff>
    </xdr:from>
    <xdr:to>
      <xdr:col>98</xdr:col>
      <xdr:colOff>38100</xdr:colOff>
      <xdr:row>59</xdr:row>
      <xdr:rowOff>1791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164368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08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41571</xdr:rowOff>
    </xdr:from>
    <xdr:to>
      <xdr:col>116</xdr:col>
      <xdr:colOff>63500</xdr:colOff>
      <xdr:row>76</xdr:row>
      <xdr:rowOff>61913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71771"/>
          <a:ext cx="838200" cy="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61913</xdr:rowOff>
    </xdr:from>
    <xdr:to>
      <xdr:col>111</xdr:col>
      <xdr:colOff>177800</xdr:colOff>
      <xdr:row>76</xdr:row>
      <xdr:rowOff>81645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92113"/>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40539</xdr:rowOff>
    </xdr:from>
    <xdr:to>
      <xdr:col>107</xdr:col>
      <xdr:colOff>50800</xdr:colOff>
      <xdr:row>76</xdr:row>
      <xdr:rowOff>81645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70739"/>
          <a:ext cx="889000" cy="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40539</xdr:rowOff>
    </xdr:from>
    <xdr:to>
      <xdr:col>102</xdr:col>
      <xdr:colOff>114300</xdr:colOff>
      <xdr:row>76</xdr:row>
      <xdr:rowOff>86838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70739"/>
          <a:ext cx="889000" cy="4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162221</xdr:rowOff>
    </xdr:from>
    <xdr:to>
      <xdr:col>116</xdr:col>
      <xdr:colOff>114300</xdr:colOff>
      <xdr:row>76</xdr:row>
      <xdr:rowOff>92371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140648</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9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11113</xdr:rowOff>
    </xdr:from>
    <xdr:to>
      <xdr:col>112</xdr:col>
      <xdr:colOff>38100</xdr:colOff>
      <xdr:row>76</xdr:row>
      <xdr:rowOff>112713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103840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30845</xdr:rowOff>
    </xdr:from>
    <xdr:to>
      <xdr:col>107</xdr:col>
      <xdr:colOff>101600</xdr:colOff>
      <xdr:row>76</xdr:row>
      <xdr:rowOff>132445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123572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161189</xdr:rowOff>
    </xdr:from>
    <xdr:to>
      <xdr:col>102</xdr:col>
      <xdr:colOff>165100</xdr:colOff>
      <xdr:row>76</xdr:row>
      <xdr:rowOff>91339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82466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1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36038</xdr:rowOff>
    </xdr:from>
    <xdr:to>
      <xdr:col>98</xdr:col>
      <xdr:colOff>38100</xdr:colOff>
      <xdr:row>76</xdr:row>
      <xdr:rowOff>137638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128765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住民一人当たりのコストを見た場合、普通建設事業費が昨年度よりも</a:t>
          </a:r>
          <a:r>
            <a:rPr kumimoji="1" lang="en-US" altLang="ja-JP" sz="1300">
              <a:latin typeface="ＭＳ Ｐゴシック" panose="020B0600070205080204" pitchFamily="50" charset="-128"/>
              <a:ea typeface="ＭＳ Ｐゴシック" panose="020B0600070205080204" pitchFamily="50" charset="-128"/>
            </a:rPr>
            <a:t>3,783</a:t>
          </a:r>
          <a:r>
            <a:rPr kumimoji="1" lang="ja-JP" altLang="en-US" sz="1300">
              <a:latin typeface="ＭＳ Ｐゴシック" panose="020B0600070205080204" pitchFamily="50" charset="-128"/>
              <a:ea typeface="ＭＳ Ｐゴシック" panose="020B0600070205080204" pitchFamily="50" charset="-128"/>
            </a:rPr>
            <a:t>円減少して類似団体平均以下に落ち着いており、維持補修費は、昨年度より</a:t>
          </a:r>
          <a:r>
            <a:rPr kumimoji="1" lang="en-US" altLang="ja-JP" sz="1300">
              <a:latin typeface="ＭＳ Ｐゴシック" panose="020B0600070205080204" pitchFamily="50" charset="-128"/>
              <a:ea typeface="ＭＳ Ｐゴシック" panose="020B0600070205080204" pitchFamily="50" charset="-128"/>
            </a:rPr>
            <a:t>5,603</a:t>
          </a:r>
          <a:r>
            <a:rPr kumimoji="1" lang="ja-JP" altLang="en-US" sz="1300">
              <a:latin typeface="ＭＳ Ｐゴシック" panose="020B0600070205080204" pitchFamily="50" charset="-128"/>
              <a:ea typeface="ＭＳ Ｐゴシック" panose="020B0600070205080204" pitchFamily="50" charset="-128"/>
            </a:rPr>
            <a:t>円減少したが、類似団体平均と比較して</a:t>
          </a:r>
          <a:r>
            <a:rPr kumimoji="1" lang="en-US" altLang="ja-JP" sz="1300">
              <a:latin typeface="ＭＳ Ｐゴシック" panose="020B0600070205080204" pitchFamily="50" charset="-128"/>
              <a:ea typeface="ＭＳ Ｐゴシック" panose="020B0600070205080204" pitchFamily="50" charset="-128"/>
            </a:rPr>
            <a:t>1,178</a:t>
          </a:r>
          <a:r>
            <a:rPr kumimoji="1" lang="ja-JP" altLang="en-US" sz="1300">
              <a:latin typeface="ＭＳ Ｐゴシック" panose="020B0600070205080204" pitchFamily="50" charset="-128"/>
              <a:ea typeface="ＭＳ Ｐゴシック" panose="020B0600070205080204" pitchFamily="50" charset="-128"/>
            </a:rPr>
            <a:t>円高くなっている。また、公債費は、上昇を続け昨年度より</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77,233</a:t>
          </a:r>
          <a:r>
            <a:rPr kumimoji="1" lang="ja-JP" altLang="en-US" sz="1300">
              <a:latin typeface="ＭＳ Ｐゴシック" panose="020B0600070205080204" pitchFamily="50" charset="-128"/>
              <a:ea typeface="ＭＳ Ｐゴシック" panose="020B0600070205080204" pitchFamily="50" charset="-128"/>
            </a:rPr>
            <a:t>円高くなっている。さらに</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円、会計年度任用職員の増や給与改定等により人件費が昨年度よりも</a:t>
          </a:r>
          <a:r>
            <a:rPr kumimoji="1" lang="en-US" altLang="ja-JP" sz="1300">
              <a:latin typeface="ＭＳ Ｐゴシック" panose="020B0600070205080204" pitchFamily="50" charset="-128"/>
              <a:ea typeface="ＭＳ Ｐゴシック" panose="020B0600070205080204" pitchFamily="50" charset="-128"/>
            </a:rPr>
            <a:t>14,452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なお、ふるさと基金や公共施設整備基金等の積立てにより昨年度より</a:t>
          </a:r>
          <a:r>
            <a:rPr kumimoji="1" lang="en-US" altLang="ja-JP" sz="1300">
              <a:latin typeface="ＭＳ Ｐゴシック" panose="020B0600070205080204" pitchFamily="50" charset="-128"/>
              <a:ea typeface="ＭＳ Ｐゴシック" panose="020B0600070205080204" pitchFamily="50" charset="-128"/>
            </a:rPr>
            <a:t>3,507</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61,508</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投資した普通建設事業分に係る起債の元利金償還により公債費の高止まりが続くので、公共施設総合管理計画や個別施設計画に基づき、長期的な公共施設の維持管理経費の平準化を図るとともに、事業実施の取捨選択を行ない、事業費の抑制及び更なる歳出削減に努め、積立金を有効に活用し、財政規模に見合った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3,230
3,209
59.77
5,023,330
4,846,376
154,639
2,562,876
4,195,408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81.6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108496</xdr:rowOff>
    </xdr:from>
    <xdr:to>
      <xdr:col>24</xdr:col>
      <xdr:colOff>63500</xdr:colOff>
      <xdr:row>36</xdr:row>
      <xdr:rowOff>113668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280696"/>
          <a:ext cx="83820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113668</xdr:rowOff>
    </xdr:from>
    <xdr:to>
      <xdr:col>19</xdr:col>
      <xdr:colOff>177800</xdr:colOff>
      <xdr:row>36</xdr:row>
      <xdr:rowOff>144672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285868"/>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144672</xdr:rowOff>
    </xdr:from>
    <xdr:to>
      <xdr:col>15</xdr:col>
      <xdr:colOff>50800</xdr:colOff>
      <xdr:row>36</xdr:row>
      <xdr:rowOff>147958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316872"/>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147958</xdr:rowOff>
    </xdr:from>
    <xdr:to>
      <xdr:col>10</xdr:col>
      <xdr:colOff>114300</xdr:colOff>
      <xdr:row>36</xdr:row>
      <xdr:rowOff>152502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20158"/>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57696</xdr:rowOff>
    </xdr:from>
    <xdr:to>
      <xdr:col>24</xdr:col>
      <xdr:colOff>114300</xdr:colOff>
      <xdr:row>36</xdr:row>
      <xdr:rowOff>159296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80573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0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62868</xdr:rowOff>
    </xdr:from>
    <xdr:to>
      <xdr:col>20</xdr:col>
      <xdr:colOff>38100</xdr:colOff>
      <xdr:row>36</xdr:row>
      <xdr:rowOff>164468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9545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93872</xdr:rowOff>
    </xdr:from>
    <xdr:to>
      <xdr:col>15</xdr:col>
      <xdr:colOff>101600</xdr:colOff>
      <xdr:row>37</xdr:row>
      <xdr:rowOff>24022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2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40549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04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97158</xdr:rowOff>
    </xdr:from>
    <xdr:to>
      <xdr:col>10</xdr:col>
      <xdr:colOff>165100</xdr:colOff>
      <xdr:row>37</xdr:row>
      <xdr:rowOff>27308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6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43835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101702</xdr:rowOff>
    </xdr:from>
    <xdr:to>
      <xdr:col>6</xdr:col>
      <xdr:colOff>38100</xdr:colOff>
      <xdr:row>37</xdr:row>
      <xdr:rowOff>31852</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48379</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125904</xdr:rowOff>
    </xdr:from>
    <xdr:to>
      <xdr:col>24</xdr:col>
      <xdr:colOff>63500</xdr:colOff>
      <xdr:row>55</xdr:row>
      <xdr:rowOff>143094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555654"/>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6495</xdr:rowOff>
    </xdr:from>
    <xdr:to>
      <xdr:col>19</xdr:col>
      <xdr:colOff>177800</xdr:colOff>
      <xdr:row>55</xdr:row>
      <xdr:rowOff>125904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436245"/>
          <a:ext cx="889000" cy="1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113101</xdr:rowOff>
    </xdr:from>
    <xdr:to>
      <xdr:col>15</xdr:col>
      <xdr:colOff>50800</xdr:colOff>
      <xdr:row>55</xdr:row>
      <xdr:rowOff>6495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71401"/>
          <a:ext cx="889000" cy="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66905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66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113101</xdr:rowOff>
    </xdr:from>
    <xdr:to>
      <xdr:col>10</xdr:col>
      <xdr:colOff>114300</xdr:colOff>
      <xdr:row>57</xdr:row>
      <xdr:rowOff>63741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71401"/>
          <a:ext cx="889000" cy="46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92294</xdr:rowOff>
    </xdr:from>
    <xdr:to>
      <xdr:col>24</xdr:col>
      <xdr:colOff>114300</xdr:colOff>
      <xdr:row>56</xdr:row>
      <xdr:rowOff>22444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115171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7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75104</xdr:rowOff>
    </xdr:from>
    <xdr:to>
      <xdr:col>20</xdr:col>
      <xdr:colOff>38100</xdr:colOff>
      <xdr:row>56</xdr:row>
      <xdr:rowOff>5254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21781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28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127145</xdr:rowOff>
    </xdr:from>
    <xdr:to>
      <xdr:col>15</xdr:col>
      <xdr:colOff>101600</xdr:colOff>
      <xdr:row>55</xdr:row>
      <xdr:rowOff>57295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73822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1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62301</xdr:rowOff>
    </xdr:from>
    <xdr:to>
      <xdr:col>10</xdr:col>
      <xdr:colOff>165100</xdr:colOff>
      <xdr:row>54</xdr:row>
      <xdr:rowOff>163901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9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12941</xdr:rowOff>
    </xdr:from>
    <xdr:to>
      <xdr:col>6</xdr:col>
      <xdr:colOff>38100</xdr:colOff>
      <xdr:row>57</xdr:row>
      <xdr:rowOff>114541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131068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125641</xdr:rowOff>
    </xdr:from>
    <xdr:to>
      <xdr:col>24</xdr:col>
      <xdr:colOff>63500</xdr:colOff>
      <xdr:row>76</xdr:row>
      <xdr:rowOff>13599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4391"/>
          <a:ext cx="8382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110828</xdr:rowOff>
    </xdr:from>
    <xdr:to>
      <xdr:col>19</xdr:col>
      <xdr:colOff>177800</xdr:colOff>
      <xdr:row>76</xdr:row>
      <xdr:rowOff>13599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69578"/>
          <a:ext cx="889000" cy="7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110828</xdr:rowOff>
    </xdr:from>
    <xdr:to>
      <xdr:col>15</xdr:col>
      <xdr:colOff>50800</xdr:colOff>
      <xdr:row>76</xdr:row>
      <xdr:rowOff>34316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69578"/>
          <a:ext cx="889000" cy="9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34316</xdr:rowOff>
    </xdr:from>
    <xdr:to>
      <xdr:col>10</xdr:col>
      <xdr:colOff>114300</xdr:colOff>
      <xdr:row>76</xdr:row>
      <xdr:rowOff>136156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4516"/>
          <a:ext cx="8890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74841</xdr:rowOff>
    </xdr:from>
    <xdr:to>
      <xdr:col>24</xdr:col>
      <xdr:colOff>114300</xdr:colOff>
      <xdr:row>76</xdr:row>
      <xdr:rowOff>4992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53268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134250</xdr:rowOff>
    </xdr:from>
    <xdr:to>
      <xdr:col>20</xdr:col>
      <xdr:colOff>38100</xdr:colOff>
      <xdr:row>76</xdr:row>
      <xdr:rowOff>64399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930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55526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60028</xdr:rowOff>
    </xdr:from>
    <xdr:to>
      <xdr:col>15</xdr:col>
      <xdr:colOff>101600</xdr:colOff>
      <xdr:row>75</xdr:row>
      <xdr:rowOff>161627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187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152754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1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154966</xdr:rowOff>
    </xdr:from>
    <xdr:to>
      <xdr:col>10</xdr:col>
      <xdr:colOff>165100</xdr:colOff>
      <xdr:row>76</xdr:row>
      <xdr:rowOff>85116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76243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85356</xdr:rowOff>
    </xdr:from>
    <xdr:to>
      <xdr:col>6</xdr:col>
      <xdr:colOff>38100</xdr:colOff>
      <xdr:row>77</xdr:row>
      <xdr:rowOff>15506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40756</xdr:rowOff>
    </xdr:from>
    <xdr:to>
      <xdr:col>24</xdr:col>
      <xdr:colOff>63500</xdr:colOff>
      <xdr:row>98</xdr:row>
      <xdr:rowOff>63619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2856"/>
          <a:ext cx="838200" cy="2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16853</xdr:rowOff>
    </xdr:from>
    <xdr:to>
      <xdr:col>19</xdr:col>
      <xdr:colOff>177800</xdr:colOff>
      <xdr:row>98</xdr:row>
      <xdr:rowOff>63619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18953"/>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16853</xdr:rowOff>
    </xdr:from>
    <xdr:to>
      <xdr:col>15</xdr:col>
      <xdr:colOff>50800</xdr:colOff>
      <xdr:row>98</xdr:row>
      <xdr:rowOff>109558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18953"/>
          <a:ext cx="889000" cy="9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109558</xdr:rowOff>
    </xdr:from>
    <xdr:to>
      <xdr:col>10</xdr:col>
      <xdr:colOff>114300</xdr:colOff>
      <xdr:row>98</xdr:row>
      <xdr:rowOff>112575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165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161406</xdr:rowOff>
    </xdr:from>
    <xdr:to>
      <xdr:col>24</xdr:col>
      <xdr:colOff>114300</xdr:colOff>
      <xdr:row>98</xdr:row>
      <xdr:rowOff>91556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76333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12819</xdr:rowOff>
    </xdr:from>
    <xdr:to>
      <xdr:col>20</xdr:col>
      <xdr:colOff>38100</xdr:colOff>
      <xdr:row>98</xdr:row>
      <xdr:rowOff>114419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137503</xdr:rowOff>
    </xdr:from>
    <xdr:to>
      <xdr:col>15</xdr:col>
      <xdr:colOff>101600</xdr:colOff>
      <xdr:row>98</xdr:row>
      <xdr:rowOff>67653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58780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58758</xdr:rowOff>
    </xdr:from>
    <xdr:to>
      <xdr:col>10</xdr:col>
      <xdr:colOff>165100</xdr:colOff>
      <xdr:row>98</xdr:row>
      <xdr:rowOff>160358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151485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61775</xdr:rowOff>
    </xdr:from>
    <xdr:to>
      <xdr:col>6</xdr:col>
      <xdr:colOff>38100</xdr:colOff>
      <xdr:row>98</xdr:row>
      <xdr:rowOff>163375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154502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119601</xdr:rowOff>
    </xdr:from>
    <xdr:to>
      <xdr:col>55</xdr:col>
      <xdr:colOff>0</xdr:colOff>
      <xdr:row>58</xdr:row>
      <xdr:rowOff>122999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63701"/>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122999</xdr:rowOff>
    </xdr:from>
    <xdr:to>
      <xdr:col>50</xdr:col>
      <xdr:colOff>114300</xdr:colOff>
      <xdr:row>58</xdr:row>
      <xdr:rowOff>141859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6709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141859</xdr:rowOff>
    </xdr:from>
    <xdr:to>
      <xdr:col>45</xdr:col>
      <xdr:colOff>177800</xdr:colOff>
      <xdr:row>58</xdr:row>
      <xdr:rowOff>159786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85959"/>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155630</xdr:rowOff>
    </xdr:from>
    <xdr:to>
      <xdr:col>41</xdr:col>
      <xdr:colOff>50800</xdr:colOff>
      <xdr:row>58</xdr:row>
      <xdr:rowOff>159786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99730"/>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68801</xdr:rowOff>
    </xdr:from>
    <xdr:to>
      <xdr:col>55</xdr:col>
      <xdr:colOff>50800</xdr:colOff>
      <xdr:row>58</xdr:row>
      <xdr:rowOff>170401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47228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72199</xdr:rowOff>
    </xdr:from>
    <xdr:to>
      <xdr:col>50</xdr:col>
      <xdr:colOff>165100</xdr:colOff>
      <xdr:row>59</xdr:row>
      <xdr:rowOff>2349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164926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91059</xdr:rowOff>
    </xdr:from>
    <xdr:to>
      <xdr:col>46</xdr:col>
      <xdr:colOff>38100</xdr:colOff>
      <xdr:row>59</xdr:row>
      <xdr:rowOff>21209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12336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108986</xdr:rowOff>
    </xdr:from>
    <xdr:to>
      <xdr:col>41</xdr:col>
      <xdr:colOff>101600</xdr:colOff>
      <xdr:row>59</xdr:row>
      <xdr:rowOff>39136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30263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104830</xdr:rowOff>
    </xdr:from>
    <xdr:to>
      <xdr:col>36</xdr:col>
      <xdr:colOff>165100</xdr:colOff>
      <xdr:row>59</xdr:row>
      <xdr:rowOff>34980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26107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4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161542</xdr:rowOff>
    </xdr:from>
    <xdr:to>
      <xdr:col>55</xdr:col>
      <xdr:colOff>0</xdr:colOff>
      <xdr:row>78</xdr:row>
      <xdr:rowOff>161834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34642"/>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157531</xdr:rowOff>
    </xdr:from>
    <xdr:to>
      <xdr:col>50</xdr:col>
      <xdr:colOff>114300</xdr:colOff>
      <xdr:row>78</xdr:row>
      <xdr:rowOff>161834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53063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157531</xdr:rowOff>
    </xdr:from>
    <xdr:to>
      <xdr:col>45</xdr:col>
      <xdr:colOff>177800</xdr:colOff>
      <xdr:row>78</xdr:row>
      <xdr:rowOff>167253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0631"/>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167253</xdr:rowOff>
    </xdr:from>
    <xdr:to>
      <xdr:col>41</xdr:col>
      <xdr:colOff>50800</xdr:colOff>
      <xdr:row>79</xdr:row>
      <xdr:rowOff>22006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40353"/>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110742</xdr:rowOff>
    </xdr:from>
    <xdr:to>
      <xdr:col>55</xdr:col>
      <xdr:colOff>50800</xdr:colOff>
      <xdr:row>79</xdr:row>
      <xdr:rowOff>40892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111034</xdr:rowOff>
    </xdr:from>
    <xdr:to>
      <xdr:col>50</xdr:col>
      <xdr:colOff>165100</xdr:colOff>
      <xdr:row>79</xdr:row>
      <xdr:rowOff>41184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32311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7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106731</xdr:rowOff>
    </xdr:from>
    <xdr:to>
      <xdr:col>46</xdr:col>
      <xdr:colOff>38100</xdr:colOff>
      <xdr:row>79</xdr:row>
      <xdr:rowOff>36881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116453</xdr:rowOff>
    </xdr:from>
    <xdr:to>
      <xdr:col>41</xdr:col>
      <xdr:colOff>101600</xdr:colOff>
      <xdr:row>79</xdr:row>
      <xdr:rowOff>46603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37730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142656</xdr:rowOff>
    </xdr:from>
    <xdr:to>
      <xdr:col>36</xdr:col>
      <xdr:colOff>165100</xdr:colOff>
      <xdr:row>79</xdr:row>
      <xdr:rowOff>72806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63933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6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66984</xdr:rowOff>
    </xdr:from>
    <xdr:to>
      <xdr:col>55</xdr:col>
      <xdr:colOff>0</xdr:colOff>
      <xdr:row>97</xdr:row>
      <xdr:rowOff>88776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7634"/>
          <a:ext cx="8382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88776</xdr:rowOff>
    </xdr:from>
    <xdr:to>
      <xdr:col>50</xdr:col>
      <xdr:colOff>114300</xdr:colOff>
      <xdr:row>97</xdr:row>
      <xdr:rowOff>141139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19426"/>
          <a:ext cx="889000" cy="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141139</xdr:rowOff>
    </xdr:from>
    <xdr:to>
      <xdr:col>45</xdr:col>
      <xdr:colOff>177800</xdr:colOff>
      <xdr:row>97</xdr:row>
      <xdr:rowOff>148909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1789"/>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144424</xdr:rowOff>
    </xdr:from>
    <xdr:to>
      <xdr:col>41</xdr:col>
      <xdr:colOff>50800</xdr:colOff>
      <xdr:row>97</xdr:row>
      <xdr:rowOff>148909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7507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16184</xdr:rowOff>
    </xdr:from>
    <xdr:to>
      <xdr:col>55</xdr:col>
      <xdr:colOff>50800</xdr:colOff>
      <xdr:row>97</xdr:row>
      <xdr:rowOff>117784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39061</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9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37976</xdr:rowOff>
    </xdr:from>
    <xdr:to>
      <xdr:col>50</xdr:col>
      <xdr:colOff>165100</xdr:colOff>
      <xdr:row>97</xdr:row>
      <xdr:rowOff>139576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156103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44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90339</xdr:rowOff>
    </xdr:from>
    <xdr:to>
      <xdr:col>46</xdr:col>
      <xdr:colOff>38100</xdr:colOff>
      <xdr:row>98</xdr:row>
      <xdr:rowOff>20489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11616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1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98109</xdr:rowOff>
    </xdr:from>
    <xdr:to>
      <xdr:col>41</xdr:col>
      <xdr:colOff>101600</xdr:colOff>
      <xdr:row>98</xdr:row>
      <xdr:rowOff>28259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19386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2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93624</xdr:rowOff>
    </xdr:from>
    <xdr:to>
      <xdr:col>36</xdr:col>
      <xdr:colOff>165100</xdr:colOff>
      <xdr:row>98</xdr:row>
      <xdr:rowOff>23774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40301</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49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166522</xdr:rowOff>
    </xdr:from>
    <xdr:to>
      <xdr:col>85</xdr:col>
      <xdr:colOff>127000</xdr:colOff>
      <xdr:row>37</xdr:row>
      <xdr:rowOff>24867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38722"/>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91496</xdr:rowOff>
    </xdr:from>
    <xdr:to>
      <xdr:col>81</xdr:col>
      <xdr:colOff>50800</xdr:colOff>
      <xdr:row>37</xdr:row>
      <xdr:rowOff>24867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63696"/>
          <a:ext cx="889000" cy="1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91496</xdr:rowOff>
    </xdr:from>
    <xdr:to>
      <xdr:col>76</xdr:col>
      <xdr:colOff>114300</xdr:colOff>
      <xdr:row>36</xdr:row>
      <xdr:rowOff>160091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63696"/>
          <a:ext cx="889000" cy="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160091</xdr:rowOff>
    </xdr:from>
    <xdr:to>
      <xdr:col>71</xdr:col>
      <xdr:colOff>177800</xdr:colOff>
      <xdr:row>37</xdr:row>
      <xdr:rowOff>119652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32291"/>
          <a:ext cx="889000" cy="1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115722</xdr:rowOff>
    </xdr:from>
    <xdr:to>
      <xdr:col>85</xdr:col>
      <xdr:colOff>177800</xdr:colOff>
      <xdr:row>37</xdr:row>
      <xdr:rowOff>45872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94149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145517</xdr:rowOff>
    </xdr:from>
    <xdr:to>
      <xdr:col>81</xdr:col>
      <xdr:colOff>101600</xdr:colOff>
      <xdr:row>37</xdr:row>
      <xdr:rowOff>75667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66794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40696</xdr:rowOff>
    </xdr:from>
    <xdr:to>
      <xdr:col>76</xdr:col>
      <xdr:colOff>165100</xdr:colOff>
      <xdr:row>36</xdr:row>
      <xdr:rowOff>142296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133423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109291</xdr:rowOff>
    </xdr:from>
    <xdr:to>
      <xdr:col>72</xdr:col>
      <xdr:colOff>38100</xdr:colOff>
      <xdr:row>37</xdr:row>
      <xdr:rowOff>39441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68852</xdr:rowOff>
    </xdr:from>
    <xdr:to>
      <xdr:col>67</xdr:col>
      <xdr:colOff>101600</xdr:colOff>
      <xdr:row>37</xdr:row>
      <xdr:rowOff>170452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161579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121814</xdr:rowOff>
    </xdr:from>
    <xdr:to>
      <xdr:col>85</xdr:col>
      <xdr:colOff>127000</xdr:colOff>
      <xdr:row>57</xdr:row>
      <xdr:rowOff>162051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94464"/>
          <a:ext cx="8382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162051</xdr:rowOff>
    </xdr:from>
    <xdr:to>
      <xdr:col>81</xdr:col>
      <xdr:colOff>50800</xdr:colOff>
      <xdr:row>57</xdr:row>
      <xdr:rowOff>168292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34701"/>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166707</xdr:rowOff>
    </xdr:from>
    <xdr:to>
      <xdr:col>76</xdr:col>
      <xdr:colOff>114300</xdr:colOff>
      <xdr:row>57</xdr:row>
      <xdr:rowOff>168292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3935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166707</xdr:rowOff>
    </xdr:from>
    <xdr:to>
      <xdr:col>71</xdr:col>
      <xdr:colOff>177800</xdr:colOff>
      <xdr:row>58</xdr:row>
      <xdr:rowOff>3790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39357"/>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71014</xdr:rowOff>
    </xdr:from>
    <xdr:to>
      <xdr:col>85</xdr:col>
      <xdr:colOff>177800</xdr:colOff>
      <xdr:row>58</xdr:row>
      <xdr:rowOff>1164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93891</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111251</xdr:rowOff>
    </xdr:from>
    <xdr:to>
      <xdr:col>81</xdr:col>
      <xdr:colOff>101600</xdr:colOff>
      <xdr:row>58</xdr:row>
      <xdr:rowOff>41401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32528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97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117492</xdr:rowOff>
    </xdr:from>
    <xdr:to>
      <xdr:col>76</xdr:col>
      <xdr:colOff>165100</xdr:colOff>
      <xdr:row>58</xdr:row>
      <xdr:rowOff>47642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64169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966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115907</xdr:rowOff>
    </xdr:from>
    <xdr:to>
      <xdr:col>72</xdr:col>
      <xdr:colOff>38100</xdr:colOff>
      <xdr:row>58</xdr:row>
      <xdr:rowOff>46057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62584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966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124440</xdr:rowOff>
    </xdr:from>
    <xdr:to>
      <xdr:col>67</xdr:col>
      <xdr:colOff>101600</xdr:colOff>
      <xdr:row>58</xdr:row>
      <xdr:rowOff>54590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71117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6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70101</xdr:rowOff>
    </xdr:from>
    <xdr:to>
      <xdr:col>85</xdr:col>
      <xdr:colOff>127000</xdr:colOff>
      <xdr:row>79</xdr:row>
      <xdr:rowOff>83716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14651"/>
          <a:ext cx="8382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83716</xdr:rowOff>
    </xdr:from>
    <xdr:to>
      <xdr:col>81</xdr:col>
      <xdr:colOff>50800</xdr:colOff>
      <xdr:row>79</xdr:row>
      <xdr:rowOff>98268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28266"/>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97912</xdr:rowOff>
    </xdr:from>
    <xdr:to>
      <xdr:col>76</xdr:col>
      <xdr:colOff>114300</xdr:colOff>
      <xdr:row>79</xdr:row>
      <xdr:rowOff>98268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2462"/>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97912</xdr:rowOff>
    </xdr:from>
    <xdr:to>
      <xdr:col>71</xdr:col>
      <xdr:colOff>177800</xdr:colOff>
      <xdr:row>79</xdr:row>
      <xdr:rowOff>98399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42462"/>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19301</xdr:rowOff>
    </xdr:from>
    <xdr:to>
      <xdr:col>85</xdr:col>
      <xdr:colOff>177800</xdr:colOff>
      <xdr:row>79</xdr:row>
      <xdr:rowOff>120901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105678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32916</xdr:rowOff>
    </xdr:from>
    <xdr:to>
      <xdr:col>81</xdr:col>
      <xdr:colOff>101600</xdr:colOff>
      <xdr:row>79</xdr:row>
      <xdr:rowOff>134516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7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125643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7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47468</xdr:rowOff>
    </xdr:from>
    <xdr:to>
      <xdr:col>76</xdr:col>
      <xdr:colOff>165100</xdr:colOff>
      <xdr:row>79</xdr:row>
      <xdr:rowOff>149068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140195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84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47112</xdr:rowOff>
    </xdr:from>
    <xdr:to>
      <xdr:col>72</xdr:col>
      <xdr:colOff>38100</xdr:colOff>
      <xdr:row>79</xdr:row>
      <xdr:rowOff>148712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139839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8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47599</xdr:rowOff>
    </xdr:from>
    <xdr:to>
      <xdr:col>67</xdr:col>
      <xdr:colOff>101600</xdr:colOff>
      <xdr:row>79</xdr:row>
      <xdr:rowOff>149199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140326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8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127877</xdr:rowOff>
    </xdr:from>
    <xdr:to>
      <xdr:col>85</xdr:col>
      <xdr:colOff>127000</xdr:colOff>
      <xdr:row>95</xdr:row>
      <xdr:rowOff>132842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15627"/>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132842</xdr:rowOff>
    </xdr:from>
    <xdr:to>
      <xdr:col>81</xdr:col>
      <xdr:colOff>50800</xdr:colOff>
      <xdr:row>95</xdr:row>
      <xdr:rowOff>145328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20592"/>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145328</xdr:rowOff>
    </xdr:from>
    <xdr:to>
      <xdr:col>76</xdr:col>
      <xdr:colOff>114300</xdr:colOff>
      <xdr:row>95</xdr:row>
      <xdr:rowOff>155403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33078"/>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155403</xdr:rowOff>
    </xdr:from>
    <xdr:to>
      <xdr:col>71</xdr:col>
      <xdr:colOff>177800</xdr:colOff>
      <xdr:row>96</xdr:row>
      <xdr:rowOff>21552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443153"/>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77077</xdr:rowOff>
    </xdr:from>
    <xdr:to>
      <xdr:col>85</xdr:col>
      <xdr:colOff>177800</xdr:colOff>
      <xdr:row>96</xdr:row>
      <xdr:rowOff>7227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99954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1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82042</xdr:rowOff>
    </xdr:from>
    <xdr:to>
      <xdr:col>81</xdr:col>
      <xdr:colOff>101600</xdr:colOff>
      <xdr:row>96</xdr:row>
      <xdr:rowOff>12192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28719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1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94528</xdr:rowOff>
    </xdr:from>
    <xdr:to>
      <xdr:col>76</xdr:col>
      <xdr:colOff>165100</xdr:colOff>
      <xdr:row>96</xdr:row>
      <xdr:rowOff>24678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3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41205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15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104603</xdr:rowOff>
    </xdr:from>
    <xdr:to>
      <xdr:col>72</xdr:col>
      <xdr:colOff>38100</xdr:colOff>
      <xdr:row>96</xdr:row>
      <xdr:rowOff>34753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51280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16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142202</xdr:rowOff>
    </xdr:from>
    <xdr:to>
      <xdr:col>67</xdr:col>
      <xdr:colOff>101600</xdr:colOff>
      <xdr:row>96</xdr:row>
      <xdr:rowOff>72352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88879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2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8,812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月大雨災害災害復旧工事費等の増加が主な要因である。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　また、衛生費についても前年度と比較し</a:t>
          </a:r>
          <a:r>
            <a:rPr kumimoji="1" lang="en-US" altLang="ja-JP" sz="1300">
              <a:latin typeface="ＭＳ Ｐゴシック" panose="020B0600070205080204" pitchFamily="50" charset="-128"/>
              <a:ea typeface="ＭＳ Ｐゴシック" panose="020B0600070205080204" pitchFamily="50" charset="-128"/>
            </a:rPr>
            <a:t>7,001</a:t>
          </a:r>
          <a:r>
            <a:rPr kumimoji="1" lang="ja-JP" altLang="en-US" sz="1300">
              <a:latin typeface="ＭＳ Ｐゴシック" panose="020B0600070205080204" pitchFamily="50" charset="-128"/>
              <a:ea typeface="ＭＳ Ｐゴシック" panose="020B0600070205080204" pitchFamily="50" charset="-128"/>
            </a:rPr>
            <a:t>円増加しているが、近年ごみの排出量は増加傾向であることから、ごみ処理費用等が大きく影響する。</a:t>
          </a:r>
        </a:p>
        <a:p>
          <a:r>
            <a:rPr kumimoji="1" lang="ja-JP" altLang="en-US" sz="1300">
              <a:latin typeface="ＭＳ Ｐゴシック" panose="020B0600070205080204" pitchFamily="50" charset="-128"/>
              <a:ea typeface="ＭＳ Ｐゴシック" panose="020B0600070205080204" pitchFamily="50" charset="-128"/>
            </a:rPr>
            <a:t>　さらに、公債費については昨年度から</a:t>
          </a:r>
          <a:r>
            <a:rPr kumimoji="1" lang="en-US" altLang="ja-JP" sz="1300">
              <a:latin typeface="ＭＳ Ｐゴシック" panose="020B0600070205080204" pitchFamily="50" charset="-128"/>
              <a:ea typeface="ＭＳ Ｐゴシック" panose="020B0600070205080204" pitchFamily="50" charset="-128"/>
            </a:rPr>
            <a:t>2,172</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77,233</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円高い状況にあり、今後数年は高止まりで推移することが見込まれることから、経費の削減に積極的に努め、事業計画の見直しや普通建設事業に伴う地方債の新規借入の抑制を図る。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年度は、翌年度への繰越額が昨年比で</a:t>
          </a:r>
          <a:r>
            <a:rPr kumimoji="1" lang="en-US" altLang="ja-JP" sz="1300">
              <a:latin typeface="ＭＳ ゴシック" pitchFamily="49" charset="-128"/>
              <a:ea typeface="ＭＳ ゴシック" pitchFamily="49" charset="-128"/>
            </a:rPr>
            <a:t>4,126</a:t>
          </a:r>
          <a:r>
            <a:rPr kumimoji="1" lang="ja-JP" altLang="en-US" sz="1300">
              <a:latin typeface="ＭＳ ゴシック" pitchFamily="49" charset="-128"/>
              <a:ea typeface="ＭＳ ゴシック" pitchFamily="49" charset="-128"/>
            </a:rPr>
            <a:t>千円減少し、実質収支額は昨年度比で</a:t>
          </a:r>
          <a:r>
            <a:rPr kumimoji="1" lang="en-US" altLang="ja-JP" sz="1300">
              <a:latin typeface="ＭＳ ゴシック" pitchFamily="49" charset="-128"/>
              <a:ea typeface="ＭＳ ゴシック" pitchFamily="49" charset="-128"/>
            </a:rPr>
            <a:t>4,957</a:t>
          </a:r>
          <a:r>
            <a:rPr kumimoji="1" lang="ja-JP" altLang="en-US" sz="1300">
              <a:latin typeface="ＭＳ ゴシック" pitchFamily="49" charset="-128"/>
              <a:ea typeface="ＭＳ ゴシック" pitchFamily="49" charset="-128"/>
            </a:rPr>
            <a:t>千円増加したが、財政調整基金残高は減少し昨年度比で</a:t>
          </a:r>
          <a:r>
            <a:rPr kumimoji="1" lang="en-US" altLang="ja-JP" sz="1300">
              <a:latin typeface="ＭＳ ゴシック" pitchFamily="49" charset="-128"/>
              <a:ea typeface="ＭＳ ゴシック" pitchFamily="49" charset="-128"/>
            </a:rPr>
            <a:t>143,859</a:t>
          </a:r>
          <a:r>
            <a:rPr kumimoji="1" lang="ja-JP" altLang="en-US" sz="1300">
              <a:latin typeface="ＭＳ ゴシック" pitchFamily="49" charset="-128"/>
              <a:ea typeface="ＭＳ ゴシック" pitchFamily="49" charset="-128"/>
            </a:rPr>
            <a:t>千円の減となり、実質単年度収支が</a:t>
          </a:r>
          <a:r>
            <a:rPr kumimoji="1" lang="en-US" altLang="ja-JP" sz="1300">
              <a:latin typeface="ＭＳ ゴシック" pitchFamily="49" charset="-128"/>
              <a:ea typeface="ＭＳ ゴシック" pitchFamily="49" charset="-128"/>
            </a:rPr>
            <a:t>138,902</a:t>
          </a:r>
          <a:r>
            <a:rPr kumimoji="1" lang="ja-JP" altLang="en-US" sz="1300">
              <a:latin typeface="ＭＳ ゴシック" pitchFamily="49" charset="-128"/>
              <a:ea typeface="ＭＳ ゴシック" pitchFamily="49" charset="-128"/>
            </a:rPr>
            <a:t>千円の赤字の結果となった。</a:t>
          </a:r>
        </a:p>
        <a:p>
          <a:r>
            <a:rPr kumimoji="1" lang="ja-JP" altLang="en-US" sz="1300">
              <a:latin typeface="ＭＳ ゴシック" pitchFamily="49" charset="-128"/>
              <a:ea typeface="ＭＳ ゴシック" pitchFamily="49" charset="-128"/>
            </a:rPr>
            <a:t>　今後数年間は、公債費の高止まりが続くので、経費削減に努めて健全な財政運営に努めなけらばならない。</a:t>
          </a:r>
        </a:p>
        <a:p>
          <a:r>
            <a:rPr kumimoji="1" lang="ja-JP" altLang="en-US" sz="1300">
              <a:latin typeface="ＭＳ ゴシック" pitchFamily="49" charset="-128"/>
              <a:ea typeface="ＭＳ ゴシック" pitchFamily="49" charset="-128"/>
            </a:rPr>
            <a:t>　財政調整基金については、中期的な見通しのもと、決算剰余金を中心に積み立て、最低水準の取り崩しに努める。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連結実質赤字比率は黒字であり、一般会計等以外の会計でも赤字はなく、一般会計及び簡易水道特別会計の構成率が減少している。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のうち、元利償還金が</a:t>
          </a:r>
          <a:r>
            <a:rPr kumimoji="1" lang="en-US" altLang="ja-JP" sz="1050">
              <a:latin typeface="ＭＳ ゴシック" pitchFamily="49" charset="-128"/>
              <a:ea typeface="ＭＳ ゴシック" pitchFamily="49" charset="-128"/>
            </a:rPr>
            <a:t>86%</a:t>
          </a:r>
          <a:r>
            <a:rPr kumimoji="1" lang="ja-JP" altLang="en-US" sz="1050">
              <a:latin typeface="ＭＳ ゴシック" pitchFamily="49" charset="-128"/>
              <a:ea typeface="ＭＳ ゴシック" pitchFamily="49" charset="-128"/>
            </a:rPr>
            <a:t>、公営企業債の元利償還金に対する繰入額が</a:t>
          </a:r>
          <a:r>
            <a:rPr kumimoji="1" lang="en-US" altLang="ja-JP" sz="1050">
              <a:latin typeface="ＭＳ ゴシック" pitchFamily="49" charset="-128"/>
              <a:ea typeface="ＭＳ ゴシック" pitchFamily="49" charset="-128"/>
            </a:rPr>
            <a:t>14%</a:t>
          </a:r>
          <a:r>
            <a:rPr kumimoji="1" lang="ja-JP" altLang="en-US" sz="1050">
              <a:latin typeface="ＭＳ ゴシック" pitchFamily="49" charset="-128"/>
              <a:ea typeface="ＭＳ ゴシック" pitchFamily="49" charset="-128"/>
            </a:rPr>
            <a:t>を占めている。元利償還金については、近年投資した大型事業の元利金償還により上昇傾向である。</a:t>
          </a:r>
        </a:p>
        <a:p>
          <a:r>
            <a:rPr kumimoji="1" lang="ja-JP" altLang="en-US" sz="105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年度で整備が完了していることから、徐々に減少していく見込みである。債務負担行為に基づく支出額は、新たな債務負担行為を設定していないため同額で推移している。</a:t>
          </a:r>
        </a:p>
        <a:p>
          <a:r>
            <a:rPr kumimoji="1" lang="ja-JP" altLang="en-US" sz="1050">
              <a:latin typeface="ＭＳ ゴシック" pitchFamily="49" charset="-128"/>
              <a:ea typeface="ＭＳ ゴシック" pitchFamily="49" charset="-128"/>
            </a:rPr>
            <a:t>　分子より控除される算入公債費等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は、起債借入を元利償還金の</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50">
              <a:latin typeface="ＭＳ ゴシック" pitchFamily="49" charset="-128"/>
              <a:ea typeface="ＭＳ ゴシック" pitchFamily="49" charset="-128"/>
            </a:rPr>
            <a:t>　実質公債費比率の分子の値は平成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年度以降増加傾向にある。償還額の</a:t>
          </a:r>
          <a:r>
            <a:rPr kumimoji="1" lang="en-US" altLang="ja-JP" sz="1050">
              <a:latin typeface="ＭＳ ゴシック" pitchFamily="49" charset="-128"/>
              <a:ea typeface="ＭＳ ゴシック" pitchFamily="49" charset="-128"/>
            </a:rPr>
            <a:t>70%</a:t>
          </a:r>
          <a:r>
            <a:rPr kumimoji="1" lang="ja-JP" altLang="en-US" sz="1050">
              <a:latin typeface="ＭＳ ゴシック" pitchFamily="49" charset="-128"/>
              <a:ea typeface="ＭＳ ゴシック" pitchFamily="49" charset="-128"/>
            </a:rPr>
            <a:t>が交付税措置される過疎対策事業債といえども今後実質公債費比率は上昇すると見込まれるため、事業計画の見直しによる地方債の新規借入抑制を図る必要がある。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将来負担額</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のうち一般会計等に係る地方債の現在高が</a:t>
          </a:r>
          <a:r>
            <a:rPr kumimoji="1" lang="en-US" altLang="ja-JP" sz="950">
              <a:latin typeface="ＭＳ ゴシック" pitchFamily="49" charset="-128"/>
              <a:ea typeface="ＭＳ ゴシック" pitchFamily="49" charset="-128"/>
            </a:rPr>
            <a:t>48%</a:t>
          </a:r>
          <a:r>
            <a:rPr kumimoji="1" lang="ja-JP" altLang="en-US" sz="950">
              <a:latin typeface="ＭＳ ゴシック" pitchFamily="49" charset="-128"/>
              <a:ea typeface="ＭＳ ゴシック" pitchFamily="49" charset="-128"/>
            </a:rPr>
            <a:t>、公営企業債等繰入見込額が</a:t>
          </a:r>
          <a:r>
            <a:rPr kumimoji="1" lang="en-US" altLang="ja-JP" sz="950">
              <a:latin typeface="ＭＳ ゴシック" pitchFamily="49" charset="-128"/>
              <a:ea typeface="ＭＳ ゴシック" pitchFamily="49" charset="-128"/>
            </a:rPr>
            <a:t>11</a:t>
          </a:r>
          <a:r>
            <a:rPr kumimoji="1" lang="ja-JP" altLang="en-US" sz="950">
              <a:latin typeface="ＭＳ ゴシック" pitchFamily="49" charset="-128"/>
              <a:ea typeface="ＭＳ ゴシック" pitchFamily="49" charset="-128"/>
            </a:rPr>
            <a:t>％、組合等負担見込額及び退職手当負担見込額が</a:t>
          </a:r>
          <a:r>
            <a:rPr kumimoji="1" lang="en-US" altLang="ja-JP" sz="950">
              <a:latin typeface="ＭＳ ゴシック" pitchFamily="49" charset="-128"/>
              <a:ea typeface="ＭＳ ゴシック" pitchFamily="49" charset="-128"/>
            </a:rPr>
            <a:t>41%</a:t>
          </a:r>
          <a:r>
            <a:rPr kumimoji="1" lang="ja-JP" altLang="en-US" sz="950">
              <a:latin typeface="ＭＳ ゴシック" pitchFamily="49" charset="-128"/>
              <a:ea typeface="ＭＳ ゴシック" pitchFamily="49" charset="-128"/>
            </a:rPr>
            <a:t>を占めている。</a:t>
          </a:r>
        </a:p>
        <a:p>
          <a:r>
            <a:rPr kumimoji="1" lang="ja-JP" altLang="en-US" sz="950">
              <a:latin typeface="ＭＳ ゴシック" pitchFamily="49" charset="-128"/>
              <a:ea typeface="ＭＳ ゴシック" pitchFamily="49" charset="-128"/>
            </a:rPr>
            <a:t>　一般会計等に係る地方債の現在高は、元利償還金の返済により平成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年度以降は減少に転じている。</a:t>
          </a:r>
        </a:p>
        <a:p>
          <a:r>
            <a:rPr kumimoji="1" lang="ja-JP" altLang="en-US" sz="950">
              <a:latin typeface="ＭＳ ゴシック" pitchFamily="49" charset="-128"/>
              <a:ea typeface="ＭＳ ゴシック" pitchFamily="49" charset="-128"/>
            </a:rPr>
            <a:t>　公営企業債等繰入見込額は、下水道事業が主なるものであり、平成</a:t>
          </a:r>
          <a:r>
            <a:rPr kumimoji="1" lang="en-US" altLang="ja-JP" sz="950">
              <a:latin typeface="ＭＳ ゴシック" pitchFamily="49" charset="-128"/>
              <a:ea typeface="ＭＳ ゴシック" pitchFamily="49" charset="-128"/>
            </a:rPr>
            <a:t>22</a:t>
          </a:r>
          <a:r>
            <a:rPr kumimoji="1" lang="ja-JP" altLang="en-US" sz="950">
              <a:latin typeface="ＭＳ ゴシック" pitchFamily="49" charset="-128"/>
              <a:ea typeface="ＭＳ ゴシック" pitchFamily="49" charset="-128"/>
            </a:rPr>
            <a:t>年度で整備が完了していることから平成</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年度以降減少を続けている。</a:t>
          </a:r>
        </a:p>
        <a:p>
          <a:r>
            <a:rPr kumimoji="1" lang="ja-JP" altLang="en-US" sz="950">
              <a:latin typeface="ＭＳ ゴシック" pitchFamily="49" charset="-128"/>
              <a:ea typeface="ＭＳ ゴシック" pitchFamily="49" charset="-128"/>
            </a:rPr>
            <a:t>　組合等負担見込額については</a:t>
          </a:r>
          <a:r>
            <a:rPr kumimoji="1" lang="en-US" altLang="ja-JP" sz="950">
              <a:latin typeface="ＭＳ ゴシック" pitchFamily="49" charset="-128"/>
              <a:ea typeface="ＭＳ ゴシック" pitchFamily="49" charset="-128"/>
            </a:rPr>
            <a:t>､</a:t>
          </a:r>
          <a:r>
            <a:rPr kumimoji="1" lang="ja-JP" altLang="en-US" sz="950">
              <a:latin typeface="ＭＳ ゴシック" pitchFamily="49" charset="-128"/>
              <a:ea typeface="ＭＳ ゴシック" pitchFamily="49" charset="-128"/>
            </a:rPr>
            <a:t>会津若松地方広域市町村圏整備組合における最終処分場整備事業の新規借入があり大きく増加した。</a:t>
          </a:r>
        </a:p>
        <a:p>
          <a:r>
            <a:rPr kumimoji="1" lang="ja-JP" altLang="en-US" sz="950">
              <a:latin typeface="ＭＳ ゴシック" pitchFamily="49" charset="-128"/>
              <a:ea typeface="ＭＳ ゴシック" pitchFamily="49" charset="-128"/>
            </a:rPr>
            <a:t>　充当可能財源</a:t>
          </a:r>
          <a:r>
            <a:rPr kumimoji="1" lang="en-US" altLang="ja-JP" sz="950">
              <a:latin typeface="ＭＳ ゴシック" pitchFamily="49" charset="-128"/>
              <a:ea typeface="ＭＳ ゴシック" pitchFamily="49" charset="-128"/>
            </a:rPr>
            <a:t>(B)</a:t>
          </a:r>
          <a:r>
            <a:rPr kumimoji="1" lang="ja-JP" altLang="en-US" sz="950">
              <a:latin typeface="ＭＳ ゴシック" pitchFamily="49" charset="-128"/>
              <a:ea typeface="ＭＳ ゴシック" pitchFamily="49" charset="-128"/>
            </a:rPr>
            <a:t>のうち、充当可能基金が</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、基準財政需要額算入見込額が</a:t>
          </a:r>
          <a:r>
            <a:rPr kumimoji="1" lang="en-US" altLang="ja-JP" sz="950">
              <a:latin typeface="ＭＳ ゴシック" pitchFamily="49" charset="-128"/>
              <a:ea typeface="ＭＳ ゴシック" pitchFamily="49" charset="-128"/>
            </a:rPr>
            <a:t>74%</a:t>
          </a:r>
          <a:r>
            <a:rPr kumimoji="1" lang="ja-JP" altLang="en-US" sz="950">
              <a:latin typeface="ＭＳ ゴシック" pitchFamily="49" charset="-128"/>
              <a:ea typeface="ＭＳ ゴシック" pitchFamily="49" charset="-128"/>
            </a:rPr>
            <a:t>を占めている。</a:t>
          </a:r>
        </a:p>
        <a:p>
          <a:r>
            <a:rPr kumimoji="1" lang="ja-JP" altLang="en-US" sz="950">
              <a:latin typeface="ＭＳ ゴシック" pitchFamily="49" charset="-128"/>
              <a:ea typeface="ＭＳ ゴシック" pitchFamily="49" charset="-128"/>
            </a:rPr>
            <a:t>　充当可能基金については、ふるさと基金や公共施設整備基金等により増加している。</a:t>
          </a:r>
        </a:p>
        <a:p>
          <a:r>
            <a:rPr kumimoji="1" lang="ja-JP" altLang="en-US" sz="950">
              <a:latin typeface="ＭＳ ゴシック" pitchFamily="49" charset="-128"/>
              <a:ea typeface="ＭＳ ゴシック" pitchFamily="49" charset="-128"/>
            </a:rPr>
            <a:t>　基準財政需要額算入見込額は、起債借入を元利償還金の</a:t>
          </a:r>
          <a:r>
            <a:rPr kumimoji="1" lang="en-US" altLang="ja-JP" sz="950">
              <a:latin typeface="ＭＳ ゴシック" pitchFamily="49" charset="-128"/>
              <a:ea typeface="ＭＳ ゴシック" pitchFamily="49" charset="-128"/>
            </a:rPr>
            <a:t>70%</a:t>
          </a:r>
          <a:r>
            <a:rPr kumimoji="1" lang="ja-JP" altLang="en-US" sz="950">
              <a:latin typeface="ＭＳ ゴシック" pitchFamily="49" charset="-128"/>
              <a:ea typeface="ＭＳ ゴシック" pitchFamily="49" charset="-128"/>
            </a:rPr>
            <a:t>が基準財政需要額に算入される過疎対策事業債を中心に行っており、元利償還金の減少により下降傾向にある。　</a:t>
          </a:r>
        </a:p>
        <a:p>
          <a:r>
            <a:rPr kumimoji="1" lang="ja-JP" altLang="en-US" sz="950">
              <a:latin typeface="ＭＳ ゴシック" pitchFamily="49" charset="-128"/>
              <a:ea typeface="ＭＳ ゴシック" pitchFamily="49" charset="-128"/>
            </a:rPr>
            <a:t>　将来負担額</a:t>
          </a:r>
          <a:r>
            <a:rPr kumimoji="1" lang="en-US" altLang="ja-JP" sz="950">
              <a:latin typeface="ＭＳ ゴシック" pitchFamily="49" charset="-128"/>
              <a:ea typeface="ＭＳ ゴシック" pitchFamily="49" charset="-128"/>
            </a:rPr>
            <a:t>(A)</a:t>
          </a:r>
          <a:r>
            <a:rPr kumimoji="1" lang="ja-JP" altLang="en-US" sz="950">
              <a:latin typeface="ＭＳ ゴシック" pitchFamily="49" charset="-128"/>
              <a:ea typeface="ＭＳ ゴシック" pitchFamily="49" charset="-128"/>
            </a:rPr>
            <a:t>の下降傾向に対し、控除される充当可能財源等（</a:t>
          </a:r>
          <a:r>
            <a:rPr kumimoji="1" lang="en-US" altLang="ja-JP" sz="950">
              <a:latin typeface="ＭＳ ゴシック" pitchFamily="49" charset="-128"/>
              <a:ea typeface="ＭＳ ゴシック" pitchFamily="49" charset="-128"/>
            </a:rPr>
            <a:t>B</a:t>
          </a:r>
          <a:r>
            <a:rPr kumimoji="1" lang="ja-JP" altLang="en-US" sz="950">
              <a:latin typeface="ＭＳ ゴシック" pitchFamily="49" charset="-128"/>
              <a:ea typeface="ＭＳ ゴシック" pitchFamily="49" charset="-128"/>
            </a:rPr>
            <a:t>）のうち基準財政需要額算入見込額が頭打ちの感があり、将来負担比率分子の値は今後、同程度の数値で推移すると思われる。</a:t>
          </a:r>
        </a:p>
        <a:p>
          <a:r>
            <a:rPr kumimoji="1" lang="ja-JP" altLang="en-US" sz="950">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純繰越金の一部、年度末の事業不用額にかかる補正減額分等を公共施設整備基金に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百万円積立を行なったものの、事業の財源不足を補うため、財政調整基金を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また、特定目的金について保健福祉の増進や過疎地域振興などそれぞれの基金の目的に沿った事業に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百万円取り崩して充当したが、ふるさと寄附金収入等により、結果として基金全体で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また、ふるさと納税を原資とするふるさと基金については、積極的な広報や返礼品の充実により、さらなる積立額の増加を目指す。</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青少年育成基金：将来の磐梯町に貢献する有為の人材を育成する事業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公共施設整備基金：磐梯町の公共用又は公用に供する施設の建設及び改修その他の整備に要する資金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ふるさと基金：ふるさと寄附金を原資とし、（１）文化財の保全（２）次世代育成支援（３）町の活性化（４）農業振興（５）ＤＸ推進（６）その他町長が認める事業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・青少年育成基金：小中学校児童生徒を対象としたイベント経費に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・公共施設整備基金：純繰越金の一部、年度末の事業不用額にかかる補正減額分等により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百万円積立てし、施設改修事業に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百万積立てし、文化財の保全に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百万円、次世代育成支援に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百万円、町の活性化に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百万円、農業振興に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百万円、ＤＸ推進に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・青少年育成基金：指定寄付金を原資としているので、寄附者の意志実現のため、基金の目的に合致する事業へ取崩して充当活用していく。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・公共施設整備基金：今後見込まれる公共施設等の改修、更新等に活用するため、積立てを行なう。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・ふるさと基金：積極的な広報や返礼品の充実により積立ての増加を図り、積立てた原資はそれぞれの目的に合致する事業へ取崩し、充当活用する。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利子分の積立を行っているが、事業の財源不足に対応するために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県内の類似団体の実績等及び過去の実績等を踏まえ、標準財政規模の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割程度を目途に積立てを維持したい。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利子分の積立を行っている。元金償還の財源不足を補うため、同基金を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年度末の事業不用額にかかる補正減額分等の一部で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百万円積立てを行ったものの、地方債償還に対応するために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年度に償還ピークを迎えたものの以後も高い地方債償還のため、令和元年度から取り崩しを行っている。償還ピーク終了後は、償還計画や県内類似団体実績を勘案し、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O2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5023330</v>
      </c>
      <c r="BO4" s="371"/>
      <c r="BP4" s="371"/>
      <c r="BQ4" s="371"/>
      <c r="BR4" s="371"/>
      <c r="BS4" s="371"/>
      <c r="BT4" s="371"/>
      <c r="BU4" s="372"/>
      <c r="BV4" s="370">
        <v>4940781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4846376</v>
      </c>
      <c r="BO5" s="408"/>
      <c r="BP5" s="408"/>
      <c r="BQ5" s="408"/>
      <c r="BR5" s="408"/>
      <c r="BS5" s="408"/>
      <c r="BT5" s="408"/>
      <c r="BU5" s="409"/>
      <c r="BV5" s="407">
        <v>4764658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84.8</v>
      </c>
      <c r="CU5" s="405"/>
      <c r="CV5" s="405"/>
      <c r="CW5" s="405"/>
      <c r="CX5" s="405"/>
      <c r="CY5" s="405"/>
      <c r="CZ5" s="405"/>
      <c r="DA5" s="406"/>
      <c r="DB5" s="404">
        <v>84.9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176954</v>
      </c>
      <c r="BO6" s="408"/>
      <c r="BP6" s="408"/>
      <c r="BQ6" s="408"/>
      <c r="BR6" s="408"/>
      <c r="BS6" s="408"/>
      <c r="BT6" s="408"/>
      <c r="BU6" s="409"/>
      <c r="BV6" s="407">
        <v>176123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85.1</v>
      </c>
      <c r="CU6" s="445"/>
      <c r="CV6" s="445"/>
      <c r="CW6" s="445"/>
      <c r="CX6" s="445"/>
      <c r="CY6" s="445"/>
      <c r="CZ6" s="445"/>
      <c r="DA6" s="446"/>
      <c r="DB6" s="444">
        <v>85.8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22315</v>
      </c>
      <c r="BO7" s="408"/>
      <c r="BP7" s="408"/>
      <c r="BQ7" s="408"/>
      <c r="BR7" s="408"/>
      <c r="BS7" s="408"/>
      <c r="BT7" s="408"/>
      <c r="BU7" s="409"/>
      <c r="BV7" s="407">
        <v>26441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2562876</v>
      </c>
      <c r="CU7" s="408"/>
      <c r="CV7" s="408"/>
      <c r="CW7" s="408"/>
      <c r="CX7" s="408"/>
      <c r="CY7" s="408"/>
      <c r="CZ7" s="408"/>
      <c r="DA7" s="409"/>
      <c r="DB7" s="407">
        <v>2565377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154639</v>
      </c>
      <c r="BO8" s="408"/>
      <c r="BP8" s="408"/>
      <c r="BQ8" s="408"/>
      <c r="BR8" s="408"/>
      <c r="BS8" s="408"/>
      <c r="BT8" s="408"/>
      <c r="BU8" s="409"/>
      <c r="BV8" s="407">
        <v>149682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3322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4957</v>
      </c>
      <c r="BO9" s="408"/>
      <c r="BP9" s="408"/>
      <c r="BQ9" s="408"/>
      <c r="BR9" s="408"/>
      <c r="BS9" s="408"/>
      <c r="BT9" s="408"/>
      <c r="BU9" s="409"/>
      <c r="BV9" s="407">
        <v>14422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22.6</v>
      </c>
      <c r="CU9" s="405"/>
      <c r="CV9" s="405"/>
      <c r="CW9" s="405"/>
      <c r="CX9" s="405"/>
      <c r="CY9" s="405"/>
      <c r="CZ9" s="405"/>
      <c r="DA9" s="406"/>
      <c r="DB9" s="404">
        <v>23.7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3579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141</v>
      </c>
      <c r="BO10" s="408"/>
      <c r="BP10" s="408"/>
      <c r="BQ10" s="408"/>
      <c r="BR10" s="408"/>
      <c r="BS10" s="408"/>
      <c r="BT10" s="408"/>
      <c r="BU10" s="409"/>
      <c r="BV10" s="407">
        <v>98184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3230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144000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3209</v>
      </c>
      <c r="S13" s="492"/>
      <c r="T13" s="492"/>
      <c r="U13" s="492"/>
      <c r="V13" s="493"/>
      <c r="W13" s="423" t="s">
        <v>131</v>
      </c>
      <c r="X13" s="424"/>
      <c r="Y13" s="424"/>
      <c r="Z13" s="424"/>
      <c r="AA13" s="424"/>
      <c r="AB13" s="414"/>
      <c r="AC13" s="458">
        <v>232</v>
      </c>
      <c r="AD13" s="459"/>
      <c r="AE13" s="459"/>
      <c r="AF13" s="459"/>
      <c r="AG13" s="501"/>
      <c r="AH13" s="458">
        <v>286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-138902</v>
      </c>
      <c r="BO13" s="408"/>
      <c r="BP13" s="408"/>
      <c r="BQ13" s="408"/>
      <c r="BR13" s="408"/>
      <c r="BS13" s="408"/>
      <c r="BT13" s="408"/>
      <c r="BU13" s="409"/>
      <c r="BV13" s="407">
        <v>112606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12.3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3289</v>
      </c>
      <c r="S14" s="492"/>
      <c r="T14" s="492"/>
      <c r="U14" s="492"/>
      <c r="V14" s="493"/>
      <c r="W14" s="397"/>
      <c r="X14" s="398"/>
      <c r="Y14" s="398"/>
      <c r="Z14" s="398"/>
      <c r="AA14" s="398"/>
      <c r="AB14" s="387"/>
      <c r="AC14" s="494">
        <v>14.6</v>
      </c>
      <c r="AD14" s="495"/>
      <c r="AE14" s="495"/>
      <c r="AF14" s="495"/>
      <c r="AG14" s="496"/>
      <c r="AH14" s="494">
        <v>16.3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81.599999999999994</v>
      </c>
      <c r="CU14" s="506"/>
      <c r="CV14" s="506"/>
      <c r="CW14" s="506"/>
      <c r="CX14" s="506"/>
      <c r="CY14" s="506"/>
      <c r="CZ14" s="506"/>
      <c r="DA14" s="507"/>
      <c r="DB14" s="505">
        <v>94.9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3274</v>
      </c>
      <c r="S15" s="492"/>
      <c r="T15" s="492"/>
      <c r="U15" s="492"/>
      <c r="V15" s="493"/>
      <c r="W15" s="423" t="s">
        <v>137</v>
      </c>
      <c r="X15" s="424"/>
      <c r="Y15" s="424"/>
      <c r="Z15" s="424"/>
      <c r="AA15" s="424"/>
      <c r="AB15" s="414"/>
      <c r="AC15" s="458">
        <v>442</v>
      </c>
      <c r="AD15" s="459"/>
      <c r="AE15" s="459"/>
      <c r="AF15" s="459"/>
      <c r="AG15" s="501"/>
      <c r="AH15" s="458">
        <v>494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709916</v>
      </c>
      <c r="BO15" s="371"/>
      <c r="BP15" s="371"/>
      <c r="BQ15" s="371"/>
      <c r="BR15" s="371"/>
      <c r="BS15" s="371"/>
      <c r="BT15" s="371"/>
      <c r="BU15" s="372"/>
      <c r="BV15" s="370">
        <v>687116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27.7</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2350410</v>
      </c>
      <c r="BO16" s="408"/>
      <c r="BP16" s="408"/>
      <c r="BQ16" s="408"/>
      <c r="BR16" s="408"/>
      <c r="BS16" s="408"/>
      <c r="BT16" s="408"/>
      <c r="BU16" s="409"/>
      <c r="BV16" s="407">
        <v>2332999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920</v>
      </c>
      <c r="AD17" s="459"/>
      <c r="AE17" s="459"/>
      <c r="AF17" s="459"/>
      <c r="AG17" s="501"/>
      <c r="AH17" s="458">
        <v>976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911178</v>
      </c>
      <c r="BO17" s="408"/>
      <c r="BP17" s="408"/>
      <c r="BQ17" s="408"/>
      <c r="BR17" s="408"/>
      <c r="BS17" s="408"/>
      <c r="BT17" s="408"/>
      <c r="BU17" s="409"/>
      <c r="BV17" s="407">
        <v>881721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59.77</v>
      </c>
      <c r="M18" s="531"/>
      <c r="N18" s="531"/>
      <c r="O18" s="531"/>
      <c r="P18" s="531"/>
      <c r="Q18" s="531"/>
      <c r="R18" s="532"/>
      <c r="S18" s="532"/>
      <c r="T18" s="532"/>
      <c r="U18" s="532"/>
      <c r="V18" s="533"/>
      <c r="W18" s="425"/>
      <c r="X18" s="426"/>
      <c r="Y18" s="426"/>
      <c r="Z18" s="426"/>
      <c r="AA18" s="426"/>
      <c r="AB18" s="417"/>
      <c r="AC18" s="534">
        <v>57.7</v>
      </c>
      <c r="AD18" s="535"/>
      <c r="AE18" s="535"/>
      <c r="AF18" s="535"/>
      <c r="AG18" s="536"/>
      <c r="AH18" s="534">
        <v>55.6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2152904</v>
      </c>
      <c r="BO18" s="408"/>
      <c r="BP18" s="408"/>
      <c r="BQ18" s="408"/>
      <c r="BR18" s="408"/>
      <c r="BS18" s="408"/>
      <c r="BT18" s="408"/>
      <c r="BU18" s="409"/>
      <c r="BV18" s="407">
        <v>2140267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3263319</v>
      </c>
      <c r="BO19" s="408"/>
      <c r="BP19" s="408"/>
      <c r="BQ19" s="408"/>
      <c r="BR19" s="408"/>
      <c r="BS19" s="408"/>
      <c r="BT19" s="408"/>
      <c r="BU19" s="409"/>
      <c r="BV19" s="407">
        <v>3136931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1079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4195408</v>
      </c>
      <c r="BO22" s="371"/>
      <c r="BP22" s="371"/>
      <c r="BQ22" s="371"/>
      <c r="BR22" s="371"/>
      <c r="BS22" s="371"/>
      <c r="BT22" s="371"/>
      <c r="BU22" s="372"/>
      <c r="BV22" s="370">
        <v>4640366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3641742</v>
      </c>
      <c r="BO23" s="408"/>
      <c r="BP23" s="408"/>
      <c r="BQ23" s="408"/>
      <c r="BR23" s="408"/>
      <c r="BS23" s="408"/>
      <c r="BT23" s="408"/>
      <c r="BU23" s="409"/>
      <c r="BV23" s="407">
        <v>4081928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7430</v>
      </c>
      <c r="R24" s="459"/>
      <c r="S24" s="459"/>
      <c r="T24" s="459"/>
      <c r="U24" s="459"/>
      <c r="V24" s="501"/>
      <c r="W24" s="553"/>
      <c r="X24" s="554"/>
      <c r="Y24" s="555"/>
      <c r="Z24" s="457" t="s">
        <v>162</v>
      </c>
      <c r="AA24" s="437"/>
      <c r="AB24" s="437"/>
      <c r="AC24" s="437"/>
      <c r="AD24" s="437"/>
      <c r="AE24" s="437"/>
      <c r="AF24" s="437"/>
      <c r="AG24" s="438"/>
      <c r="AH24" s="458">
        <v>59</v>
      </c>
      <c r="AI24" s="459"/>
      <c r="AJ24" s="459"/>
      <c r="AK24" s="459"/>
      <c r="AL24" s="501"/>
      <c r="AM24" s="458">
        <v>196647</v>
      </c>
      <c r="AN24" s="459"/>
      <c r="AO24" s="459"/>
      <c r="AP24" s="459"/>
      <c r="AQ24" s="459"/>
      <c r="AR24" s="501"/>
      <c r="AS24" s="458">
        <v>3333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3113296</v>
      </c>
      <c r="BO24" s="408"/>
      <c r="BP24" s="408"/>
      <c r="BQ24" s="408"/>
      <c r="BR24" s="408"/>
      <c r="BS24" s="408"/>
      <c r="BT24" s="408"/>
      <c r="BU24" s="409"/>
      <c r="BV24" s="407">
        <v>3481754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9474</v>
      </c>
      <c r="BO25" s="371"/>
      <c r="BP25" s="371"/>
      <c r="BQ25" s="371"/>
      <c r="BR25" s="371"/>
      <c r="BS25" s="371"/>
      <c r="BT25" s="371"/>
      <c r="BU25" s="372"/>
      <c r="BV25" s="370">
        <v>9559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2980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21712</v>
      </c>
      <c r="AN27" s="459"/>
      <c r="AO27" s="459"/>
      <c r="AP27" s="459"/>
      <c r="AQ27" s="459"/>
      <c r="AR27" s="501"/>
      <c r="AS27" s="458">
        <v>2714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2580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811395</v>
      </c>
      <c r="BO28" s="371"/>
      <c r="BP28" s="371"/>
      <c r="BQ28" s="371"/>
      <c r="BR28" s="371"/>
      <c r="BS28" s="371"/>
      <c r="BT28" s="371"/>
      <c r="BU28" s="372"/>
      <c r="BV28" s="370">
        <v>955254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2210</v>
      </c>
      <c r="R29" s="459"/>
      <c r="S29" s="459"/>
      <c r="T29" s="459"/>
      <c r="U29" s="459"/>
      <c r="V29" s="501"/>
      <c r="W29" s="556"/>
      <c r="X29" s="557"/>
      <c r="Y29" s="558"/>
      <c r="Z29" s="457" t="s">
        <v>177</v>
      </c>
      <c r="AA29" s="437"/>
      <c r="AB29" s="437"/>
      <c r="AC29" s="437"/>
      <c r="AD29" s="437"/>
      <c r="AE29" s="437"/>
      <c r="AF29" s="437"/>
      <c r="AG29" s="438"/>
      <c r="AH29" s="458">
        <v>67</v>
      </c>
      <c r="AI29" s="459"/>
      <c r="AJ29" s="459"/>
      <c r="AK29" s="459"/>
      <c r="AL29" s="501"/>
      <c r="AM29" s="458">
        <v>218359</v>
      </c>
      <c r="AN29" s="459"/>
      <c r="AO29" s="459"/>
      <c r="AP29" s="459"/>
      <c r="AQ29" s="459"/>
      <c r="AR29" s="501"/>
      <c r="AS29" s="458">
        <v>3259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68823</v>
      </c>
      <c r="BO29" s="408"/>
      <c r="BP29" s="408"/>
      <c r="BQ29" s="408"/>
      <c r="BR29" s="408"/>
      <c r="BS29" s="408"/>
      <c r="BT29" s="408"/>
      <c r="BU29" s="409"/>
      <c r="BV29" s="407">
        <v>70821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884840</v>
      </c>
      <c r="BO30" s="527"/>
      <c r="BP30" s="527"/>
      <c r="BQ30" s="527"/>
      <c r="BR30" s="527"/>
      <c r="BS30" s="527"/>
      <c r="BT30" s="527"/>
      <c r="BU30" s="528"/>
      <c r="BV30" s="526">
        <v>656258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会津地方広域市町村圏整備組合一般会計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磐梯清水平開発 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公団分収造林特別会計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公共下水道特別会計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会津若松地方広域市町村圏整備組合 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一般社団法人 ばんだい振興公社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七ツ森地区下水道事業特別会計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IF('各会計、関係団体の財政状況及び健全化判断比率'!B33="","",'各会計、関係団体の財政状況及び健全化判断比率'!B33)</f>
        <v>農業集落排水事業特別会計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IF('各会計、関係団体の財政状況及び健全化判断比率'!B34="","",'各会計、関係団体の財政状況及び健全化判断比率'!B34)</f>
        <v>林業集落排水事業特別会計</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福島県市町村総合事務組合消防補償等特別会計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11</v>
      </c>
      <c r="BF38" s="597"/>
      <c r="BG38" s="598" t="str">
        <f>IF('各会計、関係団体の財政状況及び健全化判断比率'!B35="","",'各会計、関係団体の財政状況及び健全化判断比率'!B35)</f>
        <v>個別生活排水事業特別会計</v>
      </c>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福島県市町村総合事務組合消防賞じゅつ金特別会計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福島県市町村総合事務組合非常勤職員公務災害補償特別会計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福島県市町村総合事務組合 自治会管理特別会計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福島県後期高齢者医療広域連合一般会計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福島県後期高齢者医療広域連合後期高齢者医療特別会計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磐梯町外一市二町一ヶ村組合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KxlsILb8wruzRA0lQJgmxO7hzGi7Ez36Ti5w6uO/uzv7x4gi0eZRn18Q2qz26vCV2u2cQDNUL6FO0MW+PznGA==" saltValue="2PeLbBjkjdXN5f4cSgGe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8"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725183</v>
      </c>
      <c r="S5" s="613"/>
      <c r="T5" s="613"/>
      <c r="U5" s="613"/>
      <c r="V5" s="613"/>
      <c r="W5" s="613"/>
      <c r="X5" s="613"/>
      <c r="Y5" s="614"/>
      <c r="Z5" s="615">
        <v>14.4</v>
      </c>
      <c r="AA5" s="615"/>
      <c r="AB5" s="615"/>
      <c r="AC5" s="615"/>
      <c r="AD5" s="616">
        <v>725183</v>
      </c>
      <c r="AE5" s="616"/>
      <c r="AF5" s="616"/>
      <c r="AG5" s="616"/>
      <c r="AH5" s="616"/>
      <c r="AI5" s="616"/>
      <c r="AJ5" s="616"/>
      <c r="AK5" s="616"/>
      <c r="AL5" s="617">
        <v>28.7</v>
      </c>
      <c r="AM5" s="618"/>
      <c r="AN5" s="618"/>
      <c r="AO5" s="619"/>
      <c r="AP5" s="609" t="s">
        <v>216</v>
      </c>
      <c r="AQ5" s="610"/>
      <c r="AR5" s="610"/>
      <c r="AS5" s="610"/>
      <c r="AT5" s="610"/>
      <c r="AU5" s="610"/>
      <c r="AV5" s="610"/>
      <c r="AW5" s="610"/>
      <c r="AX5" s="610"/>
      <c r="AY5" s="610"/>
      <c r="AZ5" s="610"/>
      <c r="BA5" s="610"/>
      <c r="BB5" s="610"/>
      <c r="BC5" s="610"/>
      <c r="BD5" s="610"/>
      <c r="BE5" s="610"/>
      <c r="BF5" s="611"/>
      <c r="BG5" s="623">
        <v>713651</v>
      </c>
      <c r="BH5" s="624"/>
      <c r="BI5" s="624"/>
      <c r="BJ5" s="624"/>
      <c r="BK5" s="624"/>
      <c r="BL5" s="624"/>
      <c r="BM5" s="624"/>
      <c r="BN5" s="625"/>
      <c r="BO5" s="626">
        <v>98.4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27752</v>
      </c>
      <c r="S6" s="624"/>
      <c r="T6" s="624"/>
      <c r="U6" s="624"/>
      <c r="V6" s="624"/>
      <c r="W6" s="624"/>
      <c r="X6" s="624"/>
      <c r="Y6" s="625"/>
      <c r="Z6" s="626">
        <v>0.6</v>
      </c>
      <c r="AA6" s="626"/>
      <c r="AB6" s="626"/>
      <c r="AC6" s="626"/>
      <c r="AD6" s="627">
        <v>27752</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713651</v>
      </c>
      <c r="BH6" s="624"/>
      <c r="BI6" s="624"/>
      <c r="BJ6" s="624"/>
      <c r="BK6" s="624"/>
      <c r="BL6" s="624"/>
      <c r="BM6" s="624"/>
      <c r="BN6" s="625"/>
      <c r="BO6" s="626">
        <v>98.4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61666</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61666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103</v>
      </c>
      <c r="S7" s="624"/>
      <c r="T7" s="624"/>
      <c r="U7" s="624"/>
      <c r="V7" s="624"/>
      <c r="W7" s="624"/>
      <c r="X7" s="624"/>
      <c r="Y7" s="625"/>
      <c r="Z7" s="626">
        <v>0</v>
      </c>
      <c r="AA7" s="626"/>
      <c r="AB7" s="626"/>
      <c r="AC7" s="626"/>
      <c r="AD7" s="627">
        <v>103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261018</v>
      </c>
      <c r="BH7" s="624"/>
      <c r="BI7" s="624"/>
      <c r="BJ7" s="624"/>
      <c r="BK7" s="624"/>
      <c r="BL7" s="624"/>
      <c r="BM7" s="624"/>
      <c r="BN7" s="625"/>
      <c r="BO7" s="626">
        <v>36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1493316</v>
      </c>
      <c r="CS7" s="624"/>
      <c r="CT7" s="624"/>
      <c r="CU7" s="624"/>
      <c r="CV7" s="624"/>
      <c r="CW7" s="624"/>
      <c r="CX7" s="624"/>
      <c r="CY7" s="625"/>
      <c r="CZ7" s="626">
        <v>30.8</v>
      </c>
      <c r="DA7" s="626"/>
      <c r="DB7" s="626"/>
      <c r="DC7" s="626"/>
      <c r="DD7" s="632">
        <v>8982</v>
      </c>
      <c r="DE7" s="624"/>
      <c r="DF7" s="624"/>
      <c r="DG7" s="624"/>
      <c r="DH7" s="624"/>
      <c r="DI7" s="624"/>
      <c r="DJ7" s="624"/>
      <c r="DK7" s="624"/>
      <c r="DL7" s="624"/>
      <c r="DM7" s="624"/>
      <c r="DN7" s="624"/>
      <c r="DO7" s="624"/>
      <c r="DP7" s="625"/>
      <c r="DQ7" s="632">
        <v>780457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1377</v>
      </c>
      <c r="S8" s="624"/>
      <c r="T8" s="624"/>
      <c r="U8" s="624"/>
      <c r="V8" s="624"/>
      <c r="W8" s="624"/>
      <c r="X8" s="624"/>
      <c r="Y8" s="625"/>
      <c r="Z8" s="626">
        <v>0</v>
      </c>
      <c r="AA8" s="626"/>
      <c r="AB8" s="626"/>
      <c r="AC8" s="626"/>
      <c r="AD8" s="627">
        <v>1377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5995</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696307</v>
      </c>
      <c r="CS8" s="624"/>
      <c r="CT8" s="624"/>
      <c r="CU8" s="624"/>
      <c r="CV8" s="624"/>
      <c r="CW8" s="624"/>
      <c r="CX8" s="624"/>
      <c r="CY8" s="625"/>
      <c r="CZ8" s="626">
        <v>14.4</v>
      </c>
      <c r="DA8" s="626"/>
      <c r="DB8" s="626"/>
      <c r="DC8" s="626"/>
      <c r="DD8" s="632" t="s">
        <v>122</v>
      </c>
      <c r="DE8" s="624"/>
      <c r="DF8" s="624"/>
      <c r="DG8" s="624"/>
      <c r="DH8" s="624"/>
      <c r="DI8" s="624"/>
      <c r="DJ8" s="624"/>
      <c r="DK8" s="624"/>
      <c r="DL8" s="624"/>
      <c r="DM8" s="624"/>
      <c r="DN8" s="624"/>
      <c r="DO8" s="624"/>
      <c r="DP8" s="625"/>
      <c r="DQ8" s="632">
        <v>449739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1491</v>
      </c>
      <c r="S9" s="624"/>
      <c r="T9" s="624"/>
      <c r="U9" s="624"/>
      <c r="V9" s="624"/>
      <c r="W9" s="624"/>
      <c r="X9" s="624"/>
      <c r="Y9" s="625"/>
      <c r="Z9" s="626">
        <v>0</v>
      </c>
      <c r="AA9" s="626"/>
      <c r="AB9" s="626"/>
      <c r="AC9" s="626"/>
      <c r="AD9" s="627">
        <v>1491</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125652</v>
      </c>
      <c r="BH9" s="624"/>
      <c r="BI9" s="624"/>
      <c r="BJ9" s="624"/>
      <c r="BK9" s="624"/>
      <c r="BL9" s="624"/>
      <c r="BM9" s="624"/>
      <c r="BN9" s="625"/>
      <c r="BO9" s="626">
        <v>17.3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227061</v>
      </c>
      <c r="CS9" s="624"/>
      <c r="CT9" s="624"/>
      <c r="CU9" s="624"/>
      <c r="CV9" s="624"/>
      <c r="CW9" s="624"/>
      <c r="CX9" s="624"/>
      <c r="CY9" s="625"/>
      <c r="CZ9" s="626">
        <v>4.7</v>
      </c>
      <c r="DA9" s="626"/>
      <c r="DB9" s="626"/>
      <c r="DC9" s="626"/>
      <c r="DD9" s="632">
        <v>24145</v>
      </c>
      <c r="DE9" s="624"/>
      <c r="DF9" s="624"/>
      <c r="DG9" s="624"/>
      <c r="DH9" s="624"/>
      <c r="DI9" s="624"/>
      <c r="DJ9" s="624"/>
      <c r="DK9" s="624"/>
      <c r="DL9" s="624"/>
      <c r="DM9" s="624"/>
      <c r="DN9" s="624"/>
      <c r="DO9" s="624"/>
      <c r="DP9" s="625"/>
      <c r="DQ9" s="632">
        <v>147085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9311</v>
      </c>
      <c r="BH10" s="624"/>
      <c r="BI10" s="624"/>
      <c r="BJ10" s="624"/>
      <c r="BK10" s="624"/>
      <c r="BL10" s="624"/>
      <c r="BM10" s="624"/>
      <c r="BN10" s="625"/>
      <c r="BO10" s="626">
        <v>1.3</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102711</v>
      </c>
      <c r="S11" s="624"/>
      <c r="T11" s="624"/>
      <c r="U11" s="624"/>
      <c r="V11" s="624"/>
      <c r="W11" s="624"/>
      <c r="X11" s="624"/>
      <c r="Y11" s="625"/>
      <c r="Z11" s="628">
        <v>2</v>
      </c>
      <c r="AA11" s="629"/>
      <c r="AB11" s="629"/>
      <c r="AC11" s="635"/>
      <c r="AD11" s="632">
        <v>102711</v>
      </c>
      <c r="AE11" s="624"/>
      <c r="AF11" s="624"/>
      <c r="AG11" s="624"/>
      <c r="AH11" s="624"/>
      <c r="AI11" s="624"/>
      <c r="AJ11" s="624"/>
      <c r="AK11" s="625"/>
      <c r="AL11" s="628">
        <v>4.0999999999999996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120060</v>
      </c>
      <c r="BH11" s="624"/>
      <c r="BI11" s="624"/>
      <c r="BJ11" s="624"/>
      <c r="BK11" s="624"/>
      <c r="BL11" s="624"/>
      <c r="BM11" s="624"/>
      <c r="BN11" s="625"/>
      <c r="BO11" s="626">
        <v>16.600000000000001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298159</v>
      </c>
      <c r="CS11" s="624"/>
      <c r="CT11" s="624"/>
      <c r="CU11" s="624"/>
      <c r="CV11" s="624"/>
      <c r="CW11" s="624"/>
      <c r="CX11" s="624"/>
      <c r="CY11" s="625"/>
      <c r="CZ11" s="626">
        <v>6.2</v>
      </c>
      <c r="DA11" s="626"/>
      <c r="DB11" s="626"/>
      <c r="DC11" s="626"/>
      <c r="DD11" s="632">
        <v>27509</v>
      </c>
      <c r="DE11" s="624"/>
      <c r="DF11" s="624"/>
      <c r="DG11" s="624"/>
      <c r="DH11" s="624"/>
      <c r="DI11" s="624"/>
      <c r="DJ11" s="624"/>
      <c r="DK11" s="624"/>
      <c r="DL11" s="624"/>
      <c r="DM11" s="624"/>
      <c r="DN11" s="624"/>
      <c r="DO11" s="624"/>
      <c r="DP11" s="625"/>
      <c r="DQ11" s="632">
        <v>158050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5202</v>
      </c>
      <c r="S12" s="624"/>
      <c r="T12" s="624"/>
      <c r="U12" s="624"/>
      <c r="V12" s="624"/>
      <c r="W12" s="624"/>
      <c r="X12" s="624"/>
      <c r="Y12" s="625"/>
      <c r="Z12" s="626">
        <v>0.1</v>
      </c>
      <c r="AA12" s="626"/>
      <c r="AB12" s="626"/>
      <c r="AC12" s="626"/>
      <c r="AD12" s="627">
        <v>5202</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419630</v>
      </c>
      <c r="BH12" s="624"/>
      <c r="BI12" s="624"/>
      <c r="BJ12" s="624"/>
      <c r="BK12" s="624"/>
      <c r="BL12" s="624"/>
      <c r="BM12" s="624"/>
      <c r="BN12" s="625"/>
      <c r="BO12" s="626">
        <v>57.9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138248</v>
      </c>
      <c r="CS12" s="624"/>
      <c r="CT12" s="624"/>
      <c r="CU12" s="624"/>
      <c r="CV12" s="624"/>
      <c r="CW12" s="624"/>
      <c r="CX12" s="624"/>
      <c r="CY12" s="625"/>
      <c r="CZ12" s="626">
        <v>2.9</v>
      </c>
      <c r="DA12" s="626"/>
      <c r="DB12" s="626"/>
      <c r="DC12" s="626"/>
      <c r="DD12" s="632">
        <v>15202</v>
      </c>
      <c r="DE12" s="624"/>
      <c r="DF12" s="624"/>
      <c r="DG12" s="624"/>
      <c r="DH12" s="624"/>
      <c r="DI12" s="624"/>
      <c r="DJ12" s="624"/>
      <c r="DK12" s="624"/>
      <c r="DL12" s="624"/>
      <c r="DM12" s="624"/>
      <c r="DN12" s="624"/>
      <c r="DO12" s="624"/>
      <c r="DP12" s="625"/>
      <c r="DQ12" s="632">
        <v>78387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418864</v>
      </c>
      <c r="BH13" s="624"/>
      <c r="BI13" s="624"/>
      <c r="BJ13" s="624"/>
      <c r="BK13" s="624"/>
      <c r="BL13" s="624"/>
      <c r="BM13" s="624"/>
      <c r="BN13" s="625"/>
      <c r="BO13" s="626">
        <v>57.8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543192</v>
      </c>
      <c r="CS13" s="624"/>
      <c r="CT13" s="624"/>
      <c r="CU13" s="624"/>
      <c r="CV13" s="624"/>
      <c r="CW13" s="624"/>
      <c r="CX13" s="624"/>
      <c r="CY13" s="625"/>
      <c r="CZ13" s="626">
        <v>11.2</v>
      </c>
      <c r="DA13" s="626"/>
      <c r="DB13" s="626"/>
      <c r="DC13" s="626"/>
      <c r="DD13" s="632">
        <v>323788</v>
      </c>
      <c r="DE13" s="624"/>
      <c r="DF13" s="624"/>
      <c r="DG13" s="624"/>
      <c r="DH13" s="624"/>
      <c r="DI13" s="624"/>
      <c r="DJ13" s="624"/>
      <c r="DK13" s="624"/>
      <c r="DL13" s="624"/>
      <c r="DM13" s="624"/>
      <c r="DN13" s="624"/>
      <c r="DO13" s="624"/>
      <c r="DP13" s="625"/>
      <c r="DQ13" s="632">
        <v>222961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293</v>
      </c>
      <c r="S14" s="624"/>
      <c r="T14" s="624"/>
      <c r="U14" s="624"/>
      <c r="V14" s="624"/>
      <c r="W14" s="624"/>
      <c r="X14" s="624"/>
      <c r="Y14" s="625"/>
      <c r="Z14" s="626">
        <v>0</v>
      </c>
      <c r="AA14" s="626"/>
      <c r="AB14" s="626"/>
      <c r="AC14" s="626"/>
      <c r="AD14" s="627">
        <v>293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13480</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166282</v>
      </c>
      <c r="CS14" s="624"/>
      <c r="CT14" s="624"/>
      <c r="CU14" s="624"/>
      <c r="CV14" s="624"/>
      <c r="CW14" s="624"/>
      <c r="CX14" s="624"/>
      <c r="CY14" s="625"/>
      <c r="CZ14" s="626">
        <v>3.4</v>
      </c>
      <c r="DA14" s="626"/>
      <c r="DB14" s="626"/>
      <c r="DC14" s="626"/>
      <c r="DD14" s="632">
        <v>23892</v>
      </c>
      <c r="DE14" s="624"/>
      <c r="DF14" s="624"/>
      <c r="DG14" s="624"/>
      <c r="DH14" s="624"/>
      <c r="DI14" s="624"/>
      <c r="DJ14" s="624"/>
      <c r="DK14" s="624"/>
      <c r="DL14" s="624"/>
      <c r="DM14" s="624"/>
      <c r="DN14" s="624"/>
      <c r="DO14" s="624"/>
      <c r="DP14" s="625"/>
      <c r="DQ14" s="632">
        <v>141620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19523</v>
      </c>
      <c r="BH15" s="624"/>
      <c r="BI15" s="624"/>
      <c r="BJ15" s="624"/>
      <c r="BK15" s="624"/>
      <c r="BL15" s="624"/>
      <c r="BM15" s="624"/>
      <c r="BN15" s="625"/>
      <c r="BO15" s="626">
        <v>2.7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450226</v>
      </c>
      <c r="CS15" s="624"/>
      <c r="CT15" s="624"/>
      <c r="CU15" s="624"/>
      <c r="CV15" s="624"/>
      <c r="CW15" s="624"/>
      <c r="CX15" s="624"/>
      <c r="CY15" s="625"/>
      <c r="CZ15" s="626">
        <v>9.3000000000000007</v>
      </c>
      <c r="DA15" s="626"/>
      <c r="DB15" s="626"/>
      <c r="DC15" s="626"/>
      <c r="DD15" s="632">
        <v>48001</v>
      </c>
      <c r="DE15" s="624"/>
      <c r="DF15" s="624"/>
      <c r="DG15" s="624"/>
      <c r="DH15" s="624"/>
      <c r="DI15" s="624"/>
      <c r="DJ15" s="624"/>
      <c r="DK15" s="624"/>
      <c r="DL15" s="624"/>
      <c r="DM15" s="624"/>
      <c r="DN15" s="624"/>
      <c r="DO15" s="624"/>
      <c r="DP15" s="625"/>
      <c r="DQ15" s="632">
        <v>307985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2156</v>
      </c>
      <c r="S16" s="624"/>
      <c r="T16" s="624"/>
      <c r="U16" s="624"/>
      <c r="V16" s="624"/>
      <c r="W16" s="624"/>
      <c r="X16" s="624"/>
      <c r="Y16" s="625"/>
      <c r="Z16" s="626">
        <v>0</v>
      </c>
      <c r="AA16" s="626"/>
      <c r="AB16" s="626"/>
      <c r="AC16" s="626"/>
      <c r="AD16" s="627">
        <v>2156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28463</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16143</v>
      </c>
      <c r="S17" s="624"/>
      <c r="T17" s="624"/>
      <c r="U17" s="624"/>
      <c r="V17" s="624"/>
      <c r="W17" s="624"/>
      <c r="X17" s="624"/>
      <c r="Y17" s="625"/>
      <c r="Z17" s="626">
        <v>0.3</v>
      </c>
      <c r="AA17" s="626"/>
      <c r="AB17" s="626"/>
      <c r="AC17" s="626"/>
      <c r="AD17" s="627">
        <v>16143</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743456</v>
      </c>
      <c r="CS17" s="624"/>
      <c r="CT17" s="624"/>
      <c r="CU17" s="624"/>
      <c r="CV17" s="624"/>
      <c r="CW17" s="624"/>
      <c r="CX17" s="624"/>
      <c r="CY17" s="625"/>
      <c r="CZ17" s="626">
        <v>15.3</v>
      </c>
      <c r="DA17" s="626"/>
      <c r="DB17" s="626"/>
      <c r="DC17" s="626"/>
      <c r="DD17" s="632" t="s">
        <v>122</v>
      </c>
      <c r="DE17" s="624"/>
      <c r="DF17" s="624"/>
      <c r="DG17" s="624"/>
      <c r="DH17" s="624"/>
      <c r="DI17" s="624"/>
      <c r="DJ17" s="624"/>
      <c r="DK17" s="624"/>
      <c r="DL17" s="624"/>
      <c r="DM17" s="624"/>
      <c r="DN17" s="624"/>
      <c r="DO17" s="624"/>
      <c r="DP17" s="625"/>
      <c r="DQ17" s="632">
        <v>738415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2773</v>
      </c>
      <c r="S18" s="624"/>
      <c r="T18" s="624"/>
      <c r="U18" s="624"/>
      <c r="V18" s="624"/>
      <c r="W18" s="624"/>
      <c r="X18" s="624"/>
      <c r="Y18" s="625"/>
      <c r="Z18" s="626">
        <v>0.1</v>
      </c>
      <c r="AA18" s="626"/>
      <c r="AB18" s="626"/>
      <c r="AC18" s="626"/>
      <c r="AD18" s="627">
        <v>2773</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2773</v>
      </c>
      <c r="S19" s="624"/>
      <c r="T19" s="624"/>
      <c r="U19" s="624"/>
      <c r="V19" s="624"/>
      <c r="W19" s="624"/>
      <c r="X19" s="624"/>
      <c r="Y19" s="625"/>
      <c r="Z19" s="626">
        <v>0.1</v>
      </c>
      <c r="AA19" s="626"/>
      <c r="AB19" s="626"/>
      <c r="AC19" s="626"/>
      <c r="AD19" s="627">
        <v>2773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11532</v>
      </c>
      <c r="BH19" s="624"/>
      <c r="BI19" s="624"/>
      <c r="BJ19" s="624"/>
      <c r="BK19" s="624"/>
      <c r="BL19" s="624"/>
      <c r="BM19" s="624"/>
      <c r="BN19" s="625"/>
      <c r="BO19" s="626">
        <v>1.6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11532</v>
      </c>
      <c r="BH20" s="624"/>
      <c r="BI20" s="624"/>
      <c r="BJ20" s="624"/>
      <c r="BK20" s="624"/>
      <c r="BL20" s="624"/>
      <c r="BM20" s="624"/>
      <c r="BN20" s="625"/>
      <c r="BO20" s="626">
        <v>1.6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4846376</v>
      </c>
      <c r="CS20" s="624"/>
      <c r="CT20" s="624"/>
      <c r="CU20" s="624"/>
      <c r="CV20" s="624"/>
      <c r="CW20" s="624"/>
      <c r="CX20" s="624"/>
      <c r="CY20" s="625"/>
      <c r="CZ20" s="626">
        <v>100</v>
      </c>
      <c r="DA20" s="626"/>
      <c r="DB20" s="626"/>
      <c r="DC20" s="626"/>
      <c r="DD20" s="632">
        <v>471519</v>
      </c>
      <c r="DE20" s="624"/>
      <c r="DF20" s="624"/>
      <c r="DG20" s="624"/>
      <c r="DH20" s="624"/>
      <c r="DI20" s="624"/>
      <c r="DJ20" s="624"/>
      <c r="DK20" s="624"/>
      <c r="DL20" s="624"/>
      <c r="DM20" s="624"/>
      <c r="DN20" s="624"/>
      <c r="DO20" s="624"/>
      <c r="DP20" s="625"/>
      <c r="DQ20" s="632">
        <v>3086365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1921642</v>
      </c>
      <c r="S21" s="624"/>
      <c r="T21" s="624"/>
      <c r="U21" s="624"/>
      <c r="V21" s="624"/>
      <c r="W21" s="624"/>
      <c r="X21" s="624"/>
      <c r="Y21" s="625"/>
      <c r="Z21" s="626">
        <v>38.299999999999997</v>
      </c>
      <c r="AA21" s="626"/>
      <c r="AB21" s="626"/>
      <c r="AC21" s="626"/>
      <c r="AD21" s="627">
        <v>1640494</v>
      </c>
      <c r="AE21" s="627"/>
      <c r="AF21" s="627"/>
      <c r="AG21" s="627"/>
      <c r="AH21" s="627"/>
      <c r="AI21" s="627"/>
      <c r="AJ21" s="627"/>
      <c r="AK21" s="627"/>
      <c r="AL21" s="628">
        <v>64.900000000000006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11532</v>
      </c>
      <c r="BH21" s="624"/>
      <c r="BI21" s="624"/>
      <c r="BJ21" s="624"/>
      <c r="BK21" s="624"/>
      <c r="BL21" s="624"/>
      <c r="BM21" s="624"/>
      <c r="BN21" s="625"/>
      <c r="BO21" s="626">
        <v>1.6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1640494</v>
      </c>
      <c r="S22" s="624"/>
      <c r="T22" s="624"/>
      <c r="U22" s="624"/>
      <c r="V22" s="624"/>
      <c r="W22" s="624"/>
      <c r="X22" s="624"/>
      <c r="Y22" s="625"/>
      <c r="Z22" s="626">
        <v>32.700000000000003</v>
      </c>
      <c r="AA22" s="626"/>
      <c r="AB22" s="626"/>
      <c r="AC22" s="626"/>
      <c r="AD22" s="627">
        <v>1640494</v>
      </c>
      <c r="AE22" s="627"/>
      <c r="AF22" s="627"/>
      <c r="AG22" s="627"/>
      <c r="AH22" s="627"/>
      <c r="AI22" s="627"/>
      <c r="AJ22" s="627"/>
      <c r="AK22" s="627"/>
      <c r="AL22" s="628">
        <v>64.900000000000006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218256</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62892</v>
      </c>
      <c r="S24" s="624"/>
      <c r="T24" s="624"/>
      <c r="U24" s="624"/>
      <c r="V24" s="624"/>
      <c r="W24" s="624"/>
      <c r="X24" s="624"/>
      <c r="Y24" s="625"/>
      <c r="Z24" s="626">
        <v>1.3</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1827856</v>
      </c>
      <c r="CS24" s="613"/>
      <c r="CT24" s="613"/>
      <c r="CU24" s="613"/>
      <c r="CV24" s="613"/>
      <c r="CW24" s="613"/>
      <c r="CX24" s="613"/>
      <c r="CY24" s="614"/>
      <c r="CZ24" s="617">
        <v>37.700000000000003</v>
      </c>
      <c r="DA24" s="618"/>
      <c r="DB24" s="618"/>
      <c r="DC24" s="634"/>
      <c r="DD24" s="658">
        <v>1630813</v>
      </c>
      <c r="DE24" s="613"/>
      <c r="DF24" s="613"/>
      <c r="DG24" s="613"/>
      <c r="DH24" s="613"/>
      <c r="DI24" s="613"/>
      <c r="DJ24" s="613"/>
      <c r="DK24" s="614"/>
      <c r="DL24" s="658">
        <v>1430691</v>
      </c>
      <c r="DM24" s="613"/>
      <c r="DN24" s="613"/>
      <c r="DO24" s="613"/>
      <c r="DP24" s="613"/>
      <c r="DQ24" s="613"/>
      <c r="DR24" s="613"/>
      <c r="DS24" s="613"/>
      <c r="DT24" s="613"/>
      <c r="DU24" s="613"/>
      <c r="DV24" s="614"/>
      <c r="DW24" s="617">
        <v>56.3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2806826</v>
      </c>
      <c r="S25" s="624"/>
      <c r="T25" s="624"/>
      <c r="U25" s="624"/>
      <c r="V25" s="624"/>
      <c r="W25" s="624"/>
      <c r="X25" s="624"/>
      <c r="Y25" s="625"/>
      <c r="Z25" s="626">
        <v>55.9</v>
      </c>
      <c r="AA25" s="626"/>
      <c r="AB25" s="626"/>
      <c r="AC25" s="626"/>
      <c r="AD25" s="627">
        <v>2525678</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880488</v>
      </c>
      <c r="CS25" s="655"/>
      <c r="CT25" s="655"/>
      <c r="CU25" s="655"/>
      <c r="CV25" s="655"/>
      <c r="CW25" s="655"/>
      <c r="CX25" s="655"/>
      <c r="CY25" s="656"/>
      <c r="CZ25" s="628">
        <v>18.2</v>
      </c>
      <c r="DA25" s="653"/>
      <c r="DB25" s="653"/>
      <c r="DC25" s="657"/>
      <c r="DD25" s="632">
        <v>823109</v>
      </c>
      <c r="DE25" s="655"/>
      <c r="DF25" s="655"/>
      <c r="DG25" s="655"/>
      <c r="DH25" s="655"/>
      <c r="DI25" s="655"/>
      <c r="DJ25" s="655"/>
      <c r="DK25" s="656"/>
      <c r="DL25" s="632">
        <v>711625</v>
      </c>
      <c r="DM25" s="655"/>
      <c r="DN25" s="655"/>
      <c r="DO25" s="655"/>
      <c r="DP25" s="655"/>
      <c r="DQ25" s="655"/>
      <c r="DR25" s="655"/>
      <c r="DS25" s="655"/>
      <c r="DT25" s="655"/>
      <c r="DU25" s="655"/>
      <c r="DV25" s="656"/>
      <c r="DW25" s="628">
        <v>28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512904</v>
      </c>
      <c r="CS26" s="624"/>
      <c r="CT26" s="624"/>
      <c r="CU26" s="624"/>
      <c r="CV26" s="624"/>
      <c r="CW26" s="624"/>
      <c r="CX26" s="624"/>
      <c r="CY26" s="625"/>
      <c r="CZ26" s="628">
        <v>10.6</v>
      </c>
      <c r="DA26" s="653"/>
      <c r="DB26" s="653"/>
      <c r="DC26" s="657"/>
      <c r="DD26" s="632">
        <v>464192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985</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725183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203912</v>
      </c>
      <c r="CS27" s="655"/>
      <c r="CT27" s="655"/>
      <c r="CU27" s="655"/>
      <c r="CV27" s="655"/>
      <c r="CW27" s="655"/>
      <c r="CX27" s="655"/>
      <c r="CY27" s="656"/>
      <c r="CZ27" s="628">
        <v>4.2</v>
      </c>
      <c r="DA27" s="653"/>
      <c r="DB27" s="653"/>
      <c r="DC27" s="657"/>
      <c r="DD27" s="632">
        <v>69289</v>
      </c>
      <c r="DE27" s="655"/>
      <c r="DF27" s="655"/>
      <c r="DG27" s="655"/>
      <c r="DH27" s="655"/>
      <c r="DI27" s="655"/>
      <c r="DJ27" s="655"/>
      <c r="DK27" s="656"/>
      <c r="DL27" s="632">
        <v>42651</v>
      </c>
      <c r="DM27" s="655"/>
      <c r="DN27" s="655"/>
      <c r="DO27" s="655"/>
      <c r="DP27" s="655"/>
      <c r="DQ27" s="655"/>
      <c r="DR27" s="655"/>
      <c r="DS27" s="655"/>
      <c r="DT27" s="655"/>
      <c r="DU27" s="655"/>
      <c r="DV27" s="656"/>
      <c r="DW27" s="628">
        <v>1.7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39252</v>
      </c>
      <c r="S28" s="624"/>
      <c r="T28" s="624"/>
      <c r="U28" s="624"/>
      <c r="V28" s="624"/>
      <c r="W28" s="624"/>
      <c r="X28" s="624"/>
      <c r="Y28" s="625"/>
      <c r="Z28" s="626">
        <v>0.8</v>
      </c>
      <c r="AA28" s="626"/>
      <c r="AB28" s="626"/>
      <c r="AC28" s="626"/>
      <c r="AD28" s="627">
        <v>2377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743456</v>
      </c>
      <c r="CS28" s="624"/>
      <c r="CT28" s="624"/>
      <c r="CU28" s="624"/>
      <c r="CV28" s="624"/>
      <c r="CW28" s="624"/>
      <c r="CX28" s="624"/>
      <c r="CY28" s="625"/>
      <c r="CZ28" s="628">
        <v>15.3</v>
      </c>
      <c r="DA28" s="653"/>
      <c r="DB28" s="653"/>
      <c r="DC28" s="657"/>
      <c r="DD28" s="632">
        <v>738415</v>
      </c>
      <c r="DE28" s="624"/>
      <c r="DF28" s="624"/>
      <c r="DG28" s="624"/>
      <c r="DH28" s="624"/>
      <c r="DI28" s="624"/>
      <c r="DJ28" s="624"/>
      <c r="DK28" s="625"/>
      <c r="DL28" s="632">
        <v>676415</v>
      </c>
      <c r="DM28" s="624"/>
      <c r="DN28" s="624"/>
      <c r="DO28" s="624"/>
      <c r="DP28" s="624"/>
      <c r="DQ28" s="624"/>
      <c r="DR28" s="624"/>
      <c r="DS28" s="624"/>
      <c r="DT28" s="624"/>
      <c r="DU28" s="624"/>
      <c r="DV28" s="625"/>
      <c r="DW28" s="628">
        <v>26.6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1796</v>
      </c>
      <c r="S29" s="624"/>
      <c r="T29" s="624"/>
      <c r="U29" s="624"/>
      <c r="V29" s="624"/>
      <c r="W29" s="624"/>
      <c r="X29" s="624"/>
      <c r="Y29" s="625"/>
      <c r="Z29" s="626">
        <v>0</v>
      </c>
      <c r="AA29" s="626"/>
      <c r="AB29" s="626"/>
      <c r="AC29" s="626"/>
      <c r="AD29" s="627">
        <v>21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743387</v>
      </c>
      <c r="CS29" s="655"/>
      <c r="CT29" s="655"/>
      <c r="CU29" s="655"/>
      <c r="CV29" s="655"/>
      <c r="CW29" s="655"/>
      <c r="CX29" s="655"/>
      <c r="CY29" s="656"/>
      <c r="CZ29" s="628">
        <v>15.3</v>
      </c>
      <c r="DA29" s="653"/>
      <c r="DB29" s="653"/>
      <c r="DC29" s="657"/>
      <c r="DD29" s="632">
        <v>738346</v>
      </c>
      <c r="DE29" s="655"/>
      <c r="DF29" s="655"/>
      <c r="DG29" s="655"/>
      <c r="DH29" s="655"/>
      <c r="DI29" s="655"/>
      <c r="DJ29" s="655"/>
      <c r="DK29" s="656"/>
      <c r="DL29" s="632">
        <v>676346</v>
      </c>
      <c r="DM29" s="655"/>
      <c r="DN29" s="655"/>
      <c r="DO29" s="655"/>
      <c r="DP29" s="655"/>
      <c r="DQ29" s="655"/>
      <c r="DR29" s="655"/>
      <c r="DS29" s="655"/>
      <c r="DT29" s="655"/>
      <c r="DU29" s="655"/>
      <c r="DV29" s="656"/>
      <c r="DW29" s="628">
        <v>26.6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280230</v>
      </c>
      <c r="S30" s="624"/>
      <c r="T30" s="624"/>
      <c r="U30" s="624"/>
      <c r="V30" s="624"/>
      <c r="W30" s="624"/>
      <c r="X30" s="624"/>
      <c r="Y30" s="625"/>
      <c r="Z30" s="626">
        <v>5.6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733562</v>
      </c>
      <c r="CS30" s="624"/>
      <c r="CT30" s="624"/>
      <c r="CU30" s="624"/>
      <c r="CV30" s="624"/>
      <c r="CW30" s="624"/>
      <c r="CX30" s="624"/>
      <c r="CY30" s="625"/>
      <c r="CZ30" s="628">
        <v>15.1</v>
      </c>
      <c r="DA30" s="653"/>
      <c r="DB30" s="653"/>
      <c r="DC30" s="657"/>
      <c r="DD30" s="632">
        <v>728625</v>
      </c>
      <c r="DE30" s="624"/>
      <c r="DF30" s="624"/>
      <c r="DG30" s="624"/>
      <c r="DH30" s="624"/>
      <c r="DI30" s="624"/>
      <c r="DJ30" s="624"/>
      <c r="DK30" s="625"/>
      <c r="DL30" s="632">
        <v>666625</v>
      </c>
      <c r="DM30" s="624"/>
      <c r="DN30" s="624"/>
      <c r="DO30" s="624"/>
      <c r="DP30" s="624"/>
      <c r="DQ30" s="624"/>
      <c r="DR30" s="624"/>
      <c r="DS30" s="624"/>
      <c r="DT30" s="624"/>
      <c r="DU30" s="624"/>
      <c r="DV30" s="625"/>
      <c r="DW30" s="628">
        <v>26.2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98.7</v>
      </c>
      <c r="BN31" s="667"/>
      <c r="BO31" s="667"/>
      <c r="BP31" s="667"/>
      <c r="BQ31" s="668"/>
      <c r="BR31" s="679">
        <v>99.7</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9825</v>
      </c>
      <c r="CS31" s="655"/>
      <c r="CT31" s="655"/>
      <c r="CU31" s="655"/>
      <c r="CV31" s="655"/>
      <c r="CW31" s="655"/>
      <c r="CX31" s="655"/>
      <c r="CY31" s="656"/>
      <c r="CZ31" s="628">
        <v>0.2</v>
      </c>
      <c r="DA31" s="653"/>
      <c r="DB31" s="653"/>
      <c r="DC31" s="657"/>
      <c r="DD31" s="632">
        <v>9721</v>
      </c>
      <c r="DE31" s="655"/>
      <c r="DF31" s="655"/>
      <c r="DG31" s="655"/>
      <c r="DH31" s="655"/>
      <c r="DI31" s="655"/>
      <c r="DJ31" s="655"/>
      <c r="DK31" s="656"/>
      <c r="DL31" s="632">
        <v>9721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232073</v>
      </c>
      <c r="S32" s="624"/>
      <c r="T32" s="624"/>
      <c r="U32" s="624"/>
      <c r="V32" s="624"/>
      <c r="W32" s="624"/>
      <c r="X32" s="624"/>
      <c r="Y32" s="625"/>
      <c r="Z32" s="626">
        <v>4.5999999999999996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99.9</v>
      </c>
      <c r="BH32" s="655"/>
      <c r="BI32" s="655"/>
      <c r="BJ32" s="655"/>
      <c r="BK32" s="655"/>
      <c r="BL32" s="655"/>
      <c r="BM32" s="629">
        <v>99.6</v>
      </c>
      <c r="BN32" s="655"/>
      <c r="BO32" s="655"/>
      <c r="BP32" s="655"/>
      <c r="BQ32" s="678"/>
      <c r="BR32" s="680">
        <v>99.9</v>
      </c>
      <c r="BS32" s="655"/>
      <c r="BT32" s="655"/>
      <c r="BU32" s="655"/>
      <c r="BV32" s="655"/>
      <c r="BW32" s="655"/>
      <c r="BX32" s="629">
        <v>99.4</v>
      </c>
      <c r="BY32" s="655"/>
      <c r="BZ32" s="655"/>
      <c r="CA32" s="655"/>
      <c r="CB32" s="678"/>
      <c r="CD32" s="663"/>
      <c r="CE32" s="664"/>
      <c r="CF32" s="620" t="s">
        <v>304</v>
      </c>
      <c r="CG32" s="621"/>
      <c r="CH32" s="621"/>
      <c r="CI32" s="621"/>
      <c r="CJ32" s="621"/>
      <c r="CK32" s="621"/>
      <c r="CL32" s="621"/>
      <c r="CM32" s="621"/>
      <c r="CN32" s="621"/>
      <c r="CO32" s="621"/>
      <c r="CP32" s="621"/>
      <c r="CQ32" s="622"/>
      <c r="CR32" s="623">
        <v>69</v>
      </c>
      <c r="CS32" s="624"/>
      <c r="CT32" s="624"/>
      <c r="CU32" s="624"/>
      <c r="CV32" s="624"/>
      <c r="CW32" s="624"/>
      <c r="CX32" s="624"/>
      <c r="CY32" s="625"/>
      <c r="CZ32" s="628">
        <v>0</v>
      </c>
      <c r="DA32" s="653"/>
      <c r="DB32" s="653"/>
      <c r="DC32" s="657"/>
      <c r="DD32" s="632">
        <v>69</v>
      </c>
      <c r="DE32" s="624"/>
      <c r="DF32" s="624"/>
      <c r="DG32" s="624"/>
      <c r="DH32" s="624"/>
      <c r="DI32" s="624"/>
      <c r="DJ32" s="624"/>
      <c r="DK32" s="625"/>
      <c r="DL32" s="632">
        <v>69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5431</v>
      </c>
      <c r="S33" s="624"/>
      <c r="T33" s="624"/>
      <c r="U33" s="624"/>
      <c r="V33" s="624"/>
      <c r="W33" s="624"/>
      <c r="X33" s="624"/>
      <c r="Y33" s="625"/>
      <c r="Z33" s="626">
        <v>0.1</v>
      </c>
      <c r="AA33" s="626"/>
      <c r="AB33" s="626"/>
      <c r="AC33" s="626"/>
      <c r="AD33" s="627">
        <v>292</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v>
      </c>
      <c r="BN33" s="682"/>
      <c r="BO33" s="682"/>
      <c r="BP33" s="682"/>
      <c r="BQ33" s="684"/>
      <c r="BR33" s="681">
        <v>99.6</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2518538</v>
      </c>
      <c r="CS33" s="655"/>
      <c r="CT33" s="655"/>
      <c r="CU33" s="655"/>
      <c r="CV33" s="655"/>
      <c r="CW33" s="655"/>
      <c r="CX33" s="655"/>
      <c r="CY33" s="656"/>
      <c r="CZ33" s="628">
        <v>52</v>
      </c>
      <c r="DA33" s="653"/>
      <c r="DB33" s="653"/>
      <c r="DC33" s="657"/>
      <c r="DD33" s="632">
        <v>1391997</v>
      </c>
      <c r="DE33" s="655"/>
      <c r="DF33" s="655"/>
      <c r="DG33" s="655"/>
      <c r="DH33" s="655"/>
      <c r="DI33" s="655"/>
      <c r="DJ33" s="655"/>
      <c r="DK33" s="656"/>
      <c r="DL33" s="632">
        <v>722213</v>
      </c>
      <c r="DM33" s="655"/>
      <c r="DN33" s="655"/>
      <c r="DO33" s="655"/>
      <c r="DP33" s="655"/>
      <c r="DQ33" s="655"/>
      <c r="DR33" s="655"/>
      <c r="DS33" s="655"/>
      <c r="DT33" s="655"/>
      <c r="DU33" s="655"/>
      <c r="DV33" s="656"/>
      <c r="DW33" s="628">
        <v>28.4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631395</v>
      </c>
      <c r="S34" s="624"/>
      <c r="T34" s="624"/>
      <c r="U34" s="624"/>
      <c r="V34" s="624"/>
      <c r="W34" s="624"/>
      <c r="X34" s="624"/>
      <c r="Y34" s="625"/>
      <c r="Z34" s="626">
        <v>12.6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945830</v>
      </c>
      <c r="CS34" s="624"/>
      <c r="CT34" s="624"/>
      <c r="CU34" s="624"/>
      <c r="CV34" s="624"/>
      <c r="CW34" s="624"/>
      <c r="CX34" s="624"/>
      <c r="CY34" s="625"/>
      <c r="CZ34" s="628">
        <v>19.5</v>
      </c>
      <c r="DA34" s="653"/>
      <c r="DB34" s="653"/>
      <c r="DC34" s="657"/>
      <c r="DD34" s="632">
        <v>367074</v>
      </c>
      <c r="DE34" s="624"/>
      <c r="DF34" s="624"/>
      <c r="DG34" s="624"/>
      <c r="DH34" s="624"/>
      <c r="DI34" s="624"/>
      <c r="DJ34" s="624"/>
      <c r="DK34" s="625"/>
      <c r="DL34" s="632">
        <v>250330</v>
      </c>
      <c r="DM34" s="624"/>
      <c r="DN34" s="624"/>
      <c r="DO34" s="624"/>
      <c r="DP34" s="624"/>
      <c r="DQ34" s="624"/>
      <c r="DR34" s="624"/>
      <c r="DS34" s="624"/>
      <c r="DT34" s="624"/>
      <c r="DU34" s="624"/>
      <c r="DV34" s="625"/>
      <c r="DW34" s="628">
        <v>9.9</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512749</v>
      </c>
      <c r="S35" s="624"/>
      <c r="T35" s="624"/>
      <c r="U35" s="624"/>
      <c r="V35" s="624"/>
      <c r="W35" s="624"/>
      <c r="X35" s="624"/>
      <c r="Y35" s="625"/>
      <c r="Z35" s="626">
        <v>10.199999999999999</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82117</v>
      </c>
      <c r="CS35" s="655"/>
      <c r="CT35" s="655"/>
      <c r="CU35" s="655"/>
      <c r="CV35" s="655"/>
      <c r="CW35" s="655"/>
      <c r="CX35" s="655"/>
      <c r="CY35" s="656"/>
      <c r="CZ35" s="628">
        <v>1.7</v>
      </c>
      <c r="DA35" s="653"/>
      <c r="DB35" s="653"/>
      <c r="DC35" s="657"/>
      <c r="DD35" s="632">
        <v>61618</v>
      </c>
      <c r="DE35" s="655"/>
      <c r="DF35" s="655"/>
      <c r="DG35" s="655"/>
      <c r="DH35" s="655"/>
      <c r="DI35" s="655"/>
      <c r="DJ35" s="655"/>
      <c r="DK35" s="656"/>
      <c r="DL35" s="632">
        <v>38740</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176123</v>
      </c>
      <c r="S36" s="624"/>
      <c r="T36" s="624"/>
      <c r="U36" s="624"/>
      <c r="V36" s="624"/>
      <c r="W36" s="624"/>
      <c r="X36" s="624"/>
      <c r="Y36" s="625"/>
      <c r="Z36" s="626">
        <v>3.5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311574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6915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583782</v>
      </c>
      <c r="CS36" s="624"/>
      <c r="CT36" s="624"/>
      <c r="CU36" s="624"/>
      <c r="CV36" s="624"/>
      <c r="CW36" s="624"/>
      <c r="CX36" s="624"/>
      <c r="CY36" s="625"/>
      <c r="CZ36" s="628">
        <v>12</v>
      </c>
      <c r="DA36" s="653"/>
      <c r="DB36" s="653"/>
      <c r="DC36" s="657"/>
      <c r="DD36" s="632">
        <v>437958</v>
      </c>
      <c r="DE36" s="624"/>
      <c r="DF36" s="624"/>
      <c r="DG36" s="624"/>
      <c r="DH36" s="624"/>
      <c r="DI36" s="624"/>
      <c r="DJ36" s="624"/>
      <c r="DK36" s="625"/>
      <c r="DL36" s="632">
        <v>278800</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47866</v>
      </c>
      <c r="S37" s="624"/>
      <c r="T37" s="624"/>
      <c r="U37" s="624"/>
      <c r="V37" s="624"/>
      <c r="W37" s="624"/>
      <c r="X37" s="624"/>
      <c r="Y37" s="625"/>
      <c r="Z37" s="626">
        <v>1</v>
      </c>
      <c r="AA37" s="626"/>
      <c r="AB37" s="626"/>
      <c r="AC37" s="626"/>
      <c r="AD37" s="627">
        <v>75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133238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1286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164628</v>
      </c>
      <c r="CS37" s="655"/>
      <c r="CT37" s="655"/>
      <c r="CU37" s="655"/>
      <c r="CV37" s="655"/>
      <c r="CW37" s="655"/>
      <c r="CX37" s="655"/>
      <c r="CY37" s="656"/>
      <c r="CZ37" s="628">
        <v>3.4</v>
      </c>
      <c r="DA37" s="653"/>
      <c r="DB37" s="653"/>
      <c r="DC37" s="657"/>
      <c r="DD37" s="632">
        <v>163528</v>
      </c>
      <c r="DE37" s="655"/>
      <c r="DF37" s="655"/>
      <c r="DG37" s="655"/>
      <c r="DH37" s="655"/>
      <c r="DI37" s="655"/>
      <c r="DJ37" s="655"/>
      <c r="DK37" s="656"/>
      <c r="DL37" s="632">
        <v>107169</v>
      </c>
      <c r="DM37" s="655"/>
      <c r="DN37" s="655"/>
      <c r="DO37" s="655"/>
      <c r="DP37" s="655"/>
      <c r="DQ37" s="655"/>
      <c r="DR37" s="655"/>
      <c r="DS37" s="655"/>
      <c r="DT37" s="655"/>
      <c r="DU37" s="655"/>
      <c r="DV37" s="656"/>
      <c r="DW37" s="628">
        <v>4.2</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288604</v>
      </c>
      <c r="S38" s="624"/>
      <c r="T38" s="624"/>
      <c r="U38" s="624"/>
      <c r="V38" s="624"/>
      <c r="W38" s="624"/>
      <c r="X38" s="624"/>
      <c r="Y38" s="625"/>
      <c r="Z38" s="626">
        <v>5.7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5075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487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311574</v>
      </c>
      <c r="CS38" s="624"/>
      <c r="CT38" s="624"/>
      <c r="CU38" s="624"/>
      <c r="CV38" s="624"/>
      <c r="CW38" s="624"/>
      <c r="CX38" s="624"/>
      <c r="CY38" s="625"/>
      <c r="CZ38" s="628">
        <v>6.4</v>
      </c>
      <c r="DA38" s="653"/>
      <c r="DB38" s="653"/>
      <c r="DC38" s="657"/>
      <c r="DD38" s="632">
        <v>282975</v>
      </c>
      <c r="DE38" s="624"/>
      <c r="DF38" s="624"/>
      <c r="DG38" s="624"/>
      <c r="DH38" s="624"/>
      <c r="DI38" s="624"/>
      <c r="DJ38" s="624"/>
      <c r="DK38" s="625"/>
      <c r="DL38" s="632">
        <v>154343</v>
      </c>
      <c r="DM38" s="624"/>
      <c r="DN38" s="624"/>
      <c r="DO38" s="624"/>
      <c r="DP38" s="624"/>
      <c r="DQ38" s="624"/>
      <c r="DR38" s="624"/>
      <c r="DS38" s="624"/>
      <c r="DT38" s="624"/>
      <c r="DU38" s="624"/>
      <c r="DV38" s="625"/>
      <c r="DW38" s="628">
        <v>6.1</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769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592635</v>
      </c>
      <c r="CS39" s="655"/>
      <c r="CT39" s="655"/>
      <c r="CU39" s="655"/>
      <c r="CV39" s="655"/>
      <c r="CW39" s="655"/>
      <c r="CX39" s="655"/>
      <c r="CY39" s="656"/>
      <c r="CZ39" s="628">
        <v>12.2</v>
      </c>
      <c r="DA39" s="653"/>
      <c r="DB39" s="653"/>
      <c r="DC39" s="657"/>
      <c r="DD39" s="632">
        <v>239772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11204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2600</v>
      </c>
      <c r="CS40" s="624"/>
      <c r="CT40" s="624"/>
      <c r="CU40" s="624"/>
      <c r="CV40" s="624"/>
      <c r="CW40" s="624"/>
      <c r="CX40" s="624"/>
      <c r="CY40" s="625"/>
      <c r="CZ40" s="628">
        <v>0.1</v>
      </c>
      <c r="DA40" s="653"/>
      <c r="DB40" s="653"/>
      <c r="DC40" s="657"/>
      <c r="DD40" s="632">
        <v>2600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5023330</v>
      </c>
      <c r="S41" s="696"/>
      <c r="T41" s="696"/>
      <c r="U41" s="696"/>
      <c r="V41" s="696"/>
      <c r="W41" s="696"/>
      <c r="X41" s="696"/>
      <c r="Y41" s="700"/>
      <c r="Z41" s="701">
        <v>100</v>
      </c>
      <c r="AA41" s="701"/>
      <c r="AB41" s="701"/>
      <c r="AC41" s="701"/>
      <c r="AD41" s="702">
        <v>2528443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38839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134422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499982</v>
      </c>
      <c r="CS42" s="655"/>
      <c r="CT42" s="655"/>
      <c r="CU42" s="655"/>
      <c r="CV42" s="655"/>
      <c r="CW42" s="655"/>
      <c r="CX42" s="655"/>
      <c r="CY42" s="656"/>
      <c r="CZ42" s="628">
        <v>10.3</v>
      </c>
      <c r="DA42" s="653"/>
      <c r="DB42" s="653"/>
      <c r="DC42" s="657"/>
      <c r="DD42" s="632">
        <v>63555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23431</v>
      </c>
      <c r="CS43" s="655"/>
      <c r="CT43" s="655"/>
      <c r="CU43" s="655"/>
      <c r="CV43" s="655"/>
      <c r="CW43" s="655"/>
      <c r="CX43" s="655"/>
      <c r="CY43" s="656"/>
      <c r="CZ43" s="628">
        <v>0.5</v>
      </c>
      <c r="DA43" s="653"/>
      <c r="DB43" s="653"/>
      <c r="DC43" s="657"/>
      <c r="DD43" s="632">
        <v>23431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471519</v>
      </c>
      <c r="CS44" s="624"/>
      <c r="CT44" s="624"/>
      <c r="CU44" s="624"/>
      <c r="CV44" s="624"/>
      <c r="CW44" s="624"/>
      <c r="CX44" s="624"/>
      <c r="CY44" s="625"/>
      <c r="CZ44" s="628">
        <v>9.6999999999999993</v>
      </c>
      <c r="DA44" s="629"/>
      <c r="DB44" s="629"/>
      <c r="DC44" s="635"/>
      <c r="DD44" s="632">
        <v>63555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260826</v>
      </c>
      <c r="CS45" s="655"/>
      <c r="CT45" s="655"/>
      <c r="CU45" s="655"/>
      <c r="CV45" s="655"/>
      <c r="CW45" s="655"/>
      <c r="CX45" s="655"/>
      <c r="CY45" s="656"/>
      <c r="CZ45" s="628">
        <v>5.4</v>
      </c>
      <c r="DA45" s="653"/>
      <c r="DB45" s="653"/>
      <c r="DC45" s="657"/>
      <c r="DD45" s="632">
        <v>3334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210693</v>
      </c>
      <c r="CS46" s="624"/>
      <c r="CT46" s="624"/>
      <c r="CU46" s="624"/>
      <c r="CV46" s="624"/>
      <c r="CW46" s="624"/>
      <c r="CX46" s="624"/>
      <c r="CY46" s="625"/>
      <c r="CZ46" s="628">
        <v>4.3</v>
      </c>
      <c r="DA46" s="629"/>
      <c r="DB46" s="629"/>
      <c r="DC46" s="635"/>
      <c r="DD46" s="632">
        <v>60221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28463</v>
      </c>
      <c r="CS47" s="655"/>
      <c r="CT47" s="655"/>
      <c r="CU47" s="655"/>
      <c r="CV47" s="655"/>
      <c r="CW47" s="655"/>
      <c r="CX47" s="655"/>
      <c r="CY47" s="656"/>
      <c r="CZ47" s="628">
        <v>0.6</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4846376</v>
      </c>
      <c r="CS49" s="682"/>
      <c r="CT49" s="682"/>
      <c r="CU49" s="682"/>
      <c r="CV49" s="682"/>
      <c r="CW49" s="682"/>
      <c r="CX49" s="682"/>
      <c r="CY49" s="711"/>
      <c r="CZ49" s="703">
        <v>100</v>
      </c>
      <c r="DA49" s="712"/>
      <c r="DB49" s="712"/>
      <c r="DC49" s="713"/>
      <c r="DD49" s="714">
        <v>3086365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I4oGt2aoJV4FXGb1YaoTz4SL7PVGH3Qy5tMGENov+nnwi3Hq9iLiDIQhec5mvdNngkqyc2jyvAnhLHUxsXR7A==" saltValue="9vOPslWnE4GE6FSqjs8t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3" zoomScale="70" zoomScaleNormal="25" zoomScaleSheetLayoutView="70" workbookViewId="0">
      <selection activeCell="AP70" sqref="AP70:AT7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5021</v>
      </c>
      <c r="R7" s="753"/>
      <c r="S7" s="753"/>
      <c r="T7" s="753"/>
      <c r="U7" s="753"/>
      <c r="V7" s="753">
        <v>4844</v>
      </c>
      <c r="W7" s="753"/>
      <c r="X7" s="753"/>
      <c r="Y7" s="753"/>
      <c r="Z7" s="753"/>
      <c r="AA7" s="753">
        <v>177</v>
      </c>
      <c r="AB7" s="753"/>
      <c r="AC7" s="753"/>
      <c r="AD7" s="753"/>
      <c r="AE7" s="754"/>
      <c r="AF7" s="755">
        <v>155</v>
      </c>
      <c r="AG7" s="756"/>
      <c r="AH7" s="756"/>
      <c r="AI7" s="756"/>
      <c r="AJ7" s="757"/>
      <c r="AK7" s="758"/>
      <c r="AL7" s="759"/>
      <c r="AM7" s="759"/>
      <c r="AN7" s="759"/>
      <c r="AO7" s="759"/>
      <c r="AP7" s="759">
        <v>4195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9</v>
      </c>
      <c r="CI7" s="744"/>
      <c r="CJ7" s="744"/>
      <c r="CK7" s="744"/>
      <c r="CL7" s="745"/>
      <c r="CM7" s="743">
        <v>-432</v>
      </c>
      <c r="CN7" s="744"/>
      <c r="CO7" s="744"/>
      <c r="CP7" s="744"/>
      <c r="CQ7" s="745"/>
      <c r="CR7" s="743">
        <v>11</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568</v>
      </c>
      <c r="BT8" s="774"/>
      <c r="BU8" s="774"/>
      <c r="BV8" s="774"/>
      <c r="BW8" s="774"/>
      <c r="BX8" s="774"/>
      <c r="BY8" s="774"/>
      <c r="BZ8" s="774"/>
      <c r="CA8" s="774"/>
      <c r="CB8" s="774"/>
      <c r="CC8" s="774"/>
      <c r="CD8" s="774"/>
      <c r="CE8" s="774"/>
      <c r="CF8" s="774"/>
      <c r="CG8" s="775"/>
      <c r="CH8" s="776">
        <v>0</v>
      </c>
      <c r="CI8" s="777"/>
      <c r="CJ8" s="777"/>
      <c r="CK8" s="777"/>
      <c r="CL8" s="778"/>
      <c r="CM8" s="776">
        <v>115</v>
      </c>
      <c r="CN8" s="777"/>
      <c r="CO8" s="777"/>
      <c r="CP8" s="777"/>
      <c r="CQ8" s="778"/>
      <c r="CR8" s="776">
        <v>30</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v>
      </c>
      <c r="R9" s="784"/>
      <c r="S9" s="784"/>
      <c r="T9" s="784"/>
      <c r="U9" s="784"/>
      <c r="V9" s="784">
        <v>4</v>
      </c>
      <c r="W9" s="784"/>
      <c r="X9" s="784"/>
      <c r="Y9" s="784"/>
      <c r="Z9" s="784"/>
      <c r="AA9" s="784">
        <v>0</v>
      </c>
      <c r="AB9" s="784"/>
      <c r="AC9" s="784"/>
      <c r="AD9" s="784"/>
      <c r="AE9" s="785"/>
      <c r="AF9" s="786" t="s">
        <v>122</v>
      </c>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155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402</v>
      </c>
      <c r="R28" s="823"/>
      <c r="S28" s="823"/>
      <c r="T28" s="823"/>
      <c r="U28" s="823"/>
      <c r="V28" s="823">
        <v>395</v>
      </c>
      <c r="W28" s="823"/>
      <c r="X28" s="823"/>
      <c r="Y28" s="823"/>
      <c r="Z28" s="823"/>
      <c r="AA28" s="823">
        <v>7</v>
      </c>
      <c r="AB28" s="823"/>
      <c r="AC28" s="823"/>
      <c r="AD28" s="823"/>
      <c r="AE28" s="824"/>
      <c r="AF28" s="825">
        <v>7</v>
      </c>
      <c r="AG28" s="823"/>
      <c r="AH28" s="823"/>
      <c r="AI28" s="823"/>
      <c r="AJ28" s="826"/>
      <c r="AK28" s="827">
        <v>39</v>
      </c>
      <c r="AL28" s="828"/>
      <c r="AM28" s="828"/>
      <c r="AN28" s="828"/>
      <c r="AO28" s="828"/>
      <c r="AP28" s="828"/>
      <c r="AQ28" s="828"/>
      <c r="AR28" s="828"/>
      <c r="AS28" s="828"/>
      <c r="AT28" s="828"/>
      <c r="AU28" s="828">
        <v>39</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603</v>
      </c>
      <c r="R29" s="784"/>
      <c r="S29" s="784"/>
      <c r="T29" s="784"/>
      <c r="U29" s="784"/>
      <c r="V29" s="784">
        <v>547</v>
      </c>
      <c r="W29" s="784"/>
      <c r="X29" s="784"/>
      <c r="Y29" s="784"/>
      <c r="Z29" s="784"/>
      <c r="AA29" s="784">
        <v>56</v>
      </c>
      <c r="AB29" s="784"/>
      <c r="AC29" s="784"/>
      <c r="AD29" s="784"/>
      <c r="AE29" s="785"/>
      <c r="AF29" s="786">
        <v>56</v>
      </c>
      <c r="AG29" s="787"/>
      <c r="AH29" s="787"/>
      <c r="AI29" s="787"/>
      <c r="AJ29" s="788"/>
      <c r="AK29" s="834">
        <v>111</v>
      </c>
      <c r="AL29" s="830"/>
      <c r="AM29" s="830"/>
      <c r="AN29" s="830"/>
      <c r="AO29" s="830"/>
      <c r="AP29" s="830"/>
      <c r="AQ29" s="830"/>
      <c r="AR29" s="830"/>
      <c r="AS29" s="830"/>
      <c r="AT29" s="830"/>
      <c r="AU29" s="830">
        <v>111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45</v>
      </c>
      <c r="R30" s="784"/>
      <c r="S30" s="784"/>
      <c r="T30" s="784"/>
      <c r="U30" s="784"/>
      <c r="V30" s="784">
        <v>45</v>
      </c>
      <c r="W30" s="784"/>
      <c r="X30" s="784"/>
      <c r="Y30" s="784"/>
      <c r="Z30" s="784"/>
      <c r="AA30" s="784">
        <v>0</v>
      </c>
      <c r="AB30" s="784"/>
      <c r="AC30" s="784"/>
      <c r="AD30" s="784"/>
      <c r="AE30" s="785"/>
      <c r="AF30" s="786" t="s">
        <v>122</v>
      </c>
      <c r="AG30" s="787"/>
      <c r="AH30" s="787"/>
      <c r="AI30" s="787"/>
      <c r="AJ30" s="788"/>
      <c r="AK30" s="834">
        <v>23</v>
      </c>
      <c r="AL30" s="830"/>
      <c r="AM30" s="830"/>
      <c r="AN30" s="830"/>
      <c r="AO30" s="830"/>
      <c r="AP30" s="830"/>
      <c r="AQ30" s="830"/>
      <c r="AR30" s="830"/>
      <c r="AS30" s="830"/>
      <c r="AT30" s="830"/>
      <c r="AU30" s="830">
        <v>23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210</v>
      </c>
      <c r="R31" s="784"/>
      <c r="S31" s="784"/>
      <c r="T31" s="784"/>
      <c r="U31" s="784"/>
      <c r="V31" s="784">
        <v>185</v>
      </c>
      <c r="W31" s="784"/>
      <c r="X31" s="784"/>
      <c r="Y31" s="784"/>
      <c r="Z31" s="784"/>
      <c r="AA31" s="784">
        <v>25</v>
      </c>
      <c r="AB31" s="784"/>
      <c r="AC31" s="784"/>
      <c r="AD31" s="784"/>
      <c r="AE31" s="785"/>
      <c r="AF31" s="786">
        <v>25</v>
      </c>
      <c r="AG31" s="787"/>
      <c r="AH31" s="787"/>
      <c r="AI31" s="787"/>
      <c r="AJ31" s="788"/>
      <c r="AK31" s="834">
        <v>5</v>
      </c>
      <c r="AL31" s="830"/>
      <c r="AM31" s="830"/>
      <c r="AN31" s="830"/>
      <c r="AO31" s="830"/>
      <c r="AP31" s="830">
        <v>17</v>
      </c>
      <c r="AQ31" s="830"/>
      <c r="AR31" s="830"/>
      <c r="AS31" s="830"/>
      <c r="AT31" s="830"/>
      <c r="AU31" s="830">
        <v>5</v>
      </c>
      <c r="AV31" s="830"/>
      <c r="AW31" s="830"/>
      <c r="AX31" s="830"/>
      <c r="AY31" s="830"/>
      <c r="AZ31" s="831"/>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168</v>
      </c>
      <c r="R32" s="784"/>
      <c r="S32" s="784"/>
      <c r="T32" s="784"/>
      <c r="U32" s="784"/>
      <c r="V32" s="784">
        <v>168</v>
      </c>
      <c r="W32" s="784"/>
      <c r="X32" s="784"/>
      <c r="Y32" s="784"/>
      <c r="Z32" s="784"/>
      <c r="AA32" s="784">
        <v>0</v>
      </c>
      <c r="AB32" s="784"/>
      <c r="AC32" s="784"/>
      <c r="AD32" s="784"/>
      <c r="AE32" s="785"/>
      <c r="AF32" s="786" t="s">
        <v>122</v>
      </c>
      <c r="AG32" s="787"/>
      <c r="AH32" s="787"/>
      <c r="AI32" s="787"/>
      <c r="AJ32" s="788"/>
      <c r="AK32" s="834">
        <v>97</v>
      </c>
      <c r="AL32" s="830"/>
      <c r="AM32" s="830"/>
      <c r="AN32" s="830"/>
      <c r="AO32" s="830"/>
      <c r="AP32" s="830">
        <v>570</v>
      </c>
      <c r="AQ32" s="830"/>
      <c r="AR32" s="830"/>
      <c r="AS32" s="830"/>
      <c r="AT32" s="830"/>
      <c r="AU32" s="830">
        <v>97</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31</v>
      </c>
      <c r="R33" s="784"/>
      <c r="S33" s="784"/>
      <c r="T33" s="784"/>
      <c r="U33" s="784"/>
      <c r="V33" s="784">
        <v>31</v>
      </c>
      <c r="W33" s="784"/>
      <c r="X33" s="784"/>
      <c r="Y33" s="784"/>
      <c r="Z33" s="784"/>
      <c r="AA33" s="784">
        <v>0</v>
      </c>
      <c r="AB33" s="784"/>
      <c r="AC33" s="784"/>
      <c r="AD33" s="784"/>
      <c r="AE33" s="785"/>
      <c r="AF33" s="786" t="s">
        <v>122</v>
      </c>
      <c r="AG33" s="787"/>
      <c r="AH33" s="787"/>
      <c r="AI33" s="787"/>
      <c r="AJ33" s="788"/>
      <c r="AK33" s="834">
        <v>23</v>
      </c>
      <c r="AL33" s="830"/>
      <c r="AM33" s="830"/>
      <c r="AN33" s="830"/>
      <c r="AO33" s="830"/>
      <c r="AP33" s="830">
        <v>241</v>
      </c>
      <c r="AQ33" s="830"/>
      <c r="AR33" s="830"/>
      <c r="AS33" s="830"/>
      <c r="AT33" s="830"/>
      <c r="AU33" s="830">
        <v>23</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15</v>
      </c>
      <c r="R34" s="784"/>
      <c r="S34" s="784"/>
      <c r="T34" s="784"/>
      <c r="U34" s="784"/>
      <c r="V34" s="784">
        <v>15</v>
      </c>
      <c r="W34" s="784"/>
      <c r="X34" s="784"/>
      <c r="Y34" s="784"/>
      <c r="Z34" s="784"/>
      <c r="AA34" s="784">
        <v>0</v>
      </c>
      <c r="AB34" s="784"/>
      <c r="AC34" s="784"/>
      <c r="AD34" s="784"/>
      <c r="AE34" s="785"/>
      <c r="AF34" s="786" t="s">
        <v>122</v>
      </c>
      <c r="AG34" s="787"/>
      <c r="AH34" s="787"/>
      <c r="AI34" s="787"/>
      <c r="AJ34" s="788"/>
      <c r="AK34" s="834">
        <v>12</v>
      </c>
      <c r="AL34" s="830"/>
      <c r="AM34" s="830"/>
      <c r="AN34" s="830"/>
      <c r="AO34" s="830"/>
      <c r="AP34" s="830">
        <v>33</v>
      </c>
      <c r="AQ34" s="830"/>
      <c r="AR34" s="830"/>
      <c r="AS34" s="830"/>
      <c r="AT34" s="830"/>
      <c r="AU34" s="830">
        <v>12</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3</v>
      </c>
      <c r="R35" s="784"/>
      <c r="S35" s="784"/>
      <c r="T35" s="784"/>
      <c r="U35" s="784"/>
      <c r="V35" s="784">
        <v>3</v>
      </c>
      <c r="W35" s="784"/>
      <c r="X35" s="784"/>
      <c r="Y35" s="784"/>
      <c r="Z35" s="784"/>
      <c r="AA35" s="784">
        <v>0</v>
      </c>
      <c r="AB35" s="784"/>
      <c r="AC35" s="784"/>
      <c r="AD35" s="784"/>
      <c r="AE35" s="785"/>
      <c r="AF35" s="786" t="s">
        <v>122</v>
      </c>
      <c r="AG35" s="787"/>
      <c r="AH35" s="787"/>
      <c r="AI35" s="787"/>
      <c r="AJ35" s="788"/>
      <c r="AK35" s="834">
        <v>1</v>
      </c>
      <c r="AL35" s="830"/>
      <c r="AM35" s="830"/>
      <c r="AN35" s="830"/>
      <c r="AO35" s="830"/>
      <c r="AP35" s="830">
        <v>4</v>
      </c>
      <c r="AQ35" s="830"/>
      <c r="AR35" s="830"/>
      <c r="AS35" s="830"/>
      <c r="AT35" s="830"/>
      <c r="AU35" s="830">
        <v>1</v>
      </c>
      <c r="AV35" s="830"/>
      <c r="AW35" s="830"/>
      <c r="AX35" s="830"/>
      <c r="AY35" s="830"/>
      <c r="AZ35" s="831"/>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7224</v>
      </c>
      <c r="R68" s="866"/>
      <c r="S68" s="866"/>
      <c r="T68" s="866"/>
      <c r="U68" s="866"/>
      <c r="V68" s="866">
        <v>7063</v>
      </c>
      <c r="W68" s="866"/>
      <c r="X68" s="866"/>
      <c r="Y68" s="866"/>
      <c r="Z68" s="866"/>
      <c r="AA68" s="866">
        <v>161</v>
      </c>
      <c r="AB68" s="866"/>
      <c r="AC68" s="866"/>
      <c r="AD68" s="866"/>
      <c r="AE68" s="866"/>
      <c r="AF68" s="866">
        <v>161</v>
      </c>
      <c r="AG68" s="866"/>
      <c r="AH68" s="866"/>
      <c r="AI68" s="866"/>
      <c r="AJ68" s="866"/>
      <c r="AK68" s="866">
        <v>414</v>
      </c>
      <c r="AL68" s="866"/>
      <c r="AM68" s="866"/>
      <c r="AN68" s="866"/>
      <c r="AO68" s="866"/>
      <c r="AP68" s="866">
        <v>9031</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559</v>
      </c>
      <c r="R69" s="830"/>
      <c r="S69" s="830"/>
      <c r="T69" s="830"/>
      <c r="U69" s="830"/>
      <c r="V69" s="830">
        <v>527</v>
      </c>
      <c r="W69" s="830"/>
      <c r="X69" s="830"/>
      <c r="Y69" s="830"/>
      <c r="Z69" s="830"/>
      <c r="AA69" s="830">
        <v>32</v>
      </c>
      <c r="AB69" s="830"/>
      <c r="AC69" s="830"/>
      <c r="AD69" s="830"/>
      <c r="AE69" s="830"/>
      <c r="AF69" s="830">
        <v>1620</v>
      </c>
      <c r="AG69" s="830"/>
      <c r="AH69" s="830"/>
      <c r="AI69" s="830"/>
      <c r="AJ69" s="830"/>
      <c r="AK69" s="830"/>
      <c r="AL69" s="830"/>
      <c r="AM69" s="830"/>
      <c r="AN69" s="830"/>
      <c r="AO69" s="830"/>
      <c r="AP69" s="830">
        <v>283</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c r="AG70" s="830"/>
      <c r="AH70" s="830"/>
      <c r="AI70" s="830"/>
      <c r="AJ70" s="830"/>
      <c r="AK70" s="830">
        <v>14</v>
      </c>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7">
        <v>21</v>
      </c>
      <c r="R77" s="878"/>
      <c r="S77" s="878"/>
      <c r="T77" s="878"/>
      <c r="U77" s="834"/>
      <c r="V77" s="879">
        <v>16</v>
      </c>
      <c r="W77" s="878"/>
      <c r="X77" s="878"/>
      <c r="Y77" s="878"/>
      <c r="Z77" s="834"/>
      <c r="AA77" s="879">
        <v>5</v>
      </c>
      <c r="AB77" s="878"/>
      <c r="AC77" s="878"/>
      <c r="AD77" s="878"/>
      <c r="AE77" s="834"/>
      <c r="AF77" s="879">
        <v>5</v>
      </c>
      <c r="AG77" s="878"/>
      <c r="AH77" s="878"/>
      <c r="AI77" s="878"/>
      <c r="AJ77" s="834"/>
      <c r="AK77" s="879">
        <v>6</v>
      </c>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745280</v>
      </c>
      <c r="AB110" s="900"/>
      <c r="AC110" s="900"/>
      <c r="AD110" s="900"/>
      <c r="AE110" s="901"/>
      <c r="AF110" s="902">
        <v>749893</v>
      </c>
      <c r="AG110" s="900"/>
      <c r="AH110" s="900"/>
      <c r="AI110" s="900"/>
      <c r="AJ110" s="901"/>
      <c r="AK110" s="902">
        <v>743456</v>
      </c>
      <c r="AL110" s="900"/>
      <c r="AM110" s="900"/>
      <c r="AN110" s="900"/>
      <c r="AO110" s="901"/>
      <c r="AP110" s="903">
        <v>38.4</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5191142</v>
      </c>
      <c r="BR110" s="931"/>
      <c r="BS110" s="931"/>
      <c r="BT110" s="931"/>
      <c r="BU110" s="931"/>
      <c r="BV110" s="931">
        <v>4640366</v>
      </c>
      <c r="BW110" s="931"/>
      <c r="BX110" s="931"/>
      <c r="BY110" s="931"/>
      <c r="BZ110" s="931"/>
      <c r="CA110" s="931">
        <v>4195409</v>
      </c>
      <c r="CB110" s="931"/>
      <c r="CC110" s="931"/>
      <c r="CD110" s="931"/>
      <c r="CE110" s="931"/>
      <c r="CF110" s="944">
        <v>216.8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1033341</v>
      </c>
      <c r="BR112" s="926"/>
      <c r="BS112" s="926"/>
      <c r="BT112" s="926"/>
      <c r="BU112" s="926"/>
      <c r="BV112" s="926">
        <v>987706</v>
      </c>
      <c r="BW112" s="926"/>
      <c r="BX112" s="926"/>
      <c r="BY112" s="926"/>
      <c r="BZ112" s="926"/>
      <c r="CA112" s="926">
        <v>900652</v>
      </c>
      <c r="CB112" s="926"/>
      <c r="CC112" s="926"/>
      <c r="CD112" s="926"/>
      <c r="CE112" s="926"/>
      <c r="CF112" s="920">
        <v>46.5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120261</v>
      </c>
      <c r="AB113" s="938"/>
      <c r="AC113" s="938"/>
      <c r="AD113" s="938"/>
      <c r="AE113" s="939"/>
      <c r="AF113" s="940">
        <v>119224</v>
      </c>
      <c r="AG113" s="938"/>
      <c r="AH113" s="938"/>
      <c r="AI113" s="938"/>
      <c r="AJ113" s="939"/>
      <c r="AK113" s="940">
        <v>116718</v>
      </c>
      <c r="AL113" s="938"/>
      <c r="AM113" s="938"/>
      <c r="AN113" s="938"/>
      <c r="AO113" s="939"/>
      <c r="AP113" s="941">
        <v>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2628079</v>
      </c>
      <c r="BR113" s="926"/>
      <c r="BS113" s="926"/>
      <c r="BT113" s="926"/>
      <c r="BU113" s="926"/>
      <c r="BV113" s="926">
        <v>3479710</v>
      </c>
      <c r="BW113" s="926"/>
      <c r="BX113" s="926"/>
      <c r="BY113" s="926"/>
      <c r="BZ113" s="926"/>
      <c r="CA113" s="926">
        <v>3459850</v>
      </c>
      <c r="CB113" s="926"/>
      <c r="CC113" s="926"/>
      <c r="CD113" s="926"/>
      <c r="CE113" s="926"/>
      <c r="CF113" s="920">
        <v>178.8</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2330</v>
      </c>
      <c r="AB114" s="959"/>
      <c r="AC114" s="959"/>
      <c r="AD114" s="959"/>
      <c r="AE114" s="960"/>
      <c r="AF114" s="961">
        <v>2624</v>
      </c>
      <c r="AG114" s="959"/>
      <c r="AH114" s="959"/>
      <c r="AI114" s="959"/>
      <c r="AJ114" s="960"/>
      <c r="AK114" s="961">
        <v>2843</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184768</v>
      </c>
      <c r="BR114" s="926"/>
      <c r="BS114" s="926"/>
      <c r="BT114" s="926"/>
      <c r="BU114" s="926"/>
      <c r="BV114" s="926">
        <v>170212</v>
      </c>
      <c r="BW114" s="926"/>
      <c r="BX114" s="926"/>
      <c r="BY114" s="926"/>
      <c r="BZ114" s="926"/>
      <c r="CA114" s="926">
        <v>131541</v>
      </c>
      <c r="CB114" s="926"/>
      <c r="CC114" s="926"/>
      <c r="CD114" s="926"/>
      <c r="CE114" s="926"/>
      <c r="CF114" s="920">
        <v>6.8</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1285</v>
      </c>
      <c r="AB115" s="938"/>
      <c r="AC115" s="938"/>
      <c r="AD115" s="938"/>
      <c r="AE115" s="939"/>
      <c r="AF115" s="940">
        <v>1307</v>
      </c>
      <c r="AG115" s="938"/>
      <c r="AH115" s="938"/>
      <c r="AI115" s="938"/>
      <c r="AJ115" s="939"/>
      <c r="AK115" s="940">
        <v>1261</v>
      </c>
      <c r="AL115" s="938"/>
      <c r="AM115" s="938"/>
      <c r="AN115" s="938"/>
      <c r="AO115" s="939"/>
      <c r="AP115" s="941">
        <v>0.1</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46</v>
      </c>
      <c r="AB116" s="959"/>
      <c r="AC116" s="959"/>
      <c r="AD116" s="959"/>
      <c r="AE116" s="960"/>
      <c r="AF116" s="961">
        <v>38</v>
      </c>
      <c r="AG116" s="959"/>
      <c r="AH116" s="959"/>
      <c r="AI116" s="959"/>
      <c r="AJ116" s="960"/>
      <c r="AK116" s="961">
        <v>69</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869202</v>
      </c>
      <c r="AB117" s="979"/>
      <c r="AC117" s="979"/>
      <c r="AD117" s="979"/>
      <c r="AE117" s="980"/>
      <c r="AF117" s="981">
        <v>873086</v>
      </c>
      <c r="AG117" s="979"/>
      <c r="AH117" s="979"/>
      <c r="AI117" s="979"/>
      <c r="AJ117" s="980"/>
      <c r="AK117" s="981">
        <v>864347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9037330</v>
      </c>
      <c r="BR119" s="1000"/>
      <c r="BS119" s="1000"/>
      <c r="BT119" s="1000"/>
      <c r="BU119" s="1000"/>
      <c r="BV119" s="1000">
        <v>9277994</v>
      </c>
      <c r="BW119" s="1000"/>
      <c r="BX119" s="1000"/>
      <c r="BY119" s="1000"/>
      <c r="BZ119" s="1000"/>
      <c r="CA119" s="1000">
        <v>8687452</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1690491</v>
      </c>
      <c r="BR120" s="931"/>
      <c r="BS120" s="931"/>
      <c r="BT120" s="931"/>
      <c r="BU120" s="931"/>
      <c r="BV120" s="931">
        <v>1769637</v>
      </c>
      <c r="BW120" s="931"/>
      <c r="BX120" s="931"/>
      <c r="BY120" s="931"/>
      <c r="BZ120" s="931"/>
      <c r="CA120" s="931">
        <v>1864976</v>
      </c>
      <c r="CB120" s="931"/>
      <c r="CC120" s="931"/>
      <c r="CD120" s="931"/>
      <c r="CE120" s="931"/>
      <c r="CF120" s="944">
        <v>96.4</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636283</v>
      </c>
      <c r="DH120" s="931"/>
      <c r="DI120" s="931"/>
      <c r="DJ120" s="931"/>
      <c r="DK120" s="931"/>
      <c r="DL120" s="931">
        <v>620053</v>
      </c>
      <c r="DM120" s="931"/>
      <c r="DN120" s="931"/>
      <c r="DO120" s="931"/>
      <c r="DP120" s="931"/>
      <c r="DQ120" s="931">
        <v>570090</v>
      </c>
      <c r="DR120" s="931"/>
      <c r="DS120" s="931"/>
      <c r="DT120" s="931"/>
      <c r="DU120" s="931"/>
      <c r="DV120" s="932">
        <v>29.5</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6309</v>
      </c>
      <c r="BR121" s="926"/>
      <c r="BS121" s="926"/>
      <c r="BT121" s="926"/>
      <c r="BU121" s="926"/>
      <c r="BV121" s="926">
        <v>11299</v>
      </c>
      <c r="BW121" s="926"/>
      <c r="BX121" s="926"/>
      <c r="BY121" s="926"/>
      <c r="BZ121" s="926"/>
      <c r="CA121" s="926">
        <v>17833</v>
      </c>
      <c r="CB121" s="926"/>
      <c r="CC121" s="926"/>
      <c r="CD121" s="926"/>
      <c r="CE121" s="926"/>
      <c r="CF121" s="920">
        <v>0.9</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272527</v>
      </c>
      <c r="DH121" s="926"/>
      <c r="DI121" s="926"/>
      <c r="DJ121" s="926"/>
      <c r="DK121" s="926"/>
      <c r="DL121" s="926">
        <v>256653</v>
      </c>
      <c r="DM121" s="926"/>
      <c r="DN121" s="926"/>
      <c r="DO121" s="926"/>
      <c r="DP121" s="926"/>
      <c r="DQ121" s="926">
        <v>241394</v>
      </c>
      <c r="DR121" s="926"/>
      <c r="DS121" s="926"/>
      <c r="DT121" s="926"/>
      <c r="DU121" s="926"/>
      <c r="DV121" s="927">
        <v>12.5</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5716328</v>
      </c>
      <c r="BR122" s="1000"/>
      <c r="BS122" s="1000"/>
      <c r="BT122" s="1000"/>
      <c r="BU122" s="1000"/>
      <c r="BV122" s="1000">
        <v>5664035</v>
      </c>
      <c r="BW122" s="1000"/>
      <c r="BX122" s="1000"/>
      <c r="BY122" s="1000"/>
      <c r="BZ122" s="1000"/>
      <c r="CA122" s="1000">
        <v>5224175</v>
      </c>
      <c r="CB122" s="1000"/>
      <c r="CC122" s="1000"/>
      <c r="CD122" s="1000"/>
      <c r="CE122" s="1000"/>
      <c r="CF122" s="1017">
        <v>270</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68192</v>
      </c>
      <c r="DH122" s="926"/>
      <c r="DI122" s="926"/>
      <c r="DJ122" s="926"/>
      <c r="DK122" s="926"/>
      <c r="DL122" s="926">
        <v>61900</v>
      </c>
      <c r="DM122" s="926"/>
      <c r="DN122" s="926"/>
      <c r="DO122" s="926"/>
      <c r="DP122" s="926"/>
      <c r="DQ122" s="926">
        <v>49174</v>
      </c>
      <c r="DR122" s="926"/>
      <c r="DS122" s="926"/>
      <c r="DT122" s="926"/>
      <c r="DU122" s="926"/>
      <c r="DV122" s="927">
        <v>2.5</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7413128</v>
      </c>
      <c r="BR123" s="1064"/>
      <c r="BS123" s="1064"/>
      <c r="BT123" s="1064"/>
      <c r="BU123" s="1064"/>
      <c r="BV123" s="1064">
        <v>7444971</v>
      </c>
      <c r="BW123" s="1064"/>
      <c r="BX123" s="1064"/>
      <c r="BY123" s="1064"/>
      <c r="BZ123" s="1064"/>
      <c r="CA123" s="1064">
        <v>7106984</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48675</v>
      </c>
      <c r="DH123" s="959"/>
      <c r="DI123" s="959"/>
      <c r="DJ123" s="959"/>
      <c r="DK123" s="960"/>
      <c r="DL123" s="961">
        <v>41019</v>
      </c>
      <c r="DM123" s="959"/>
      <c r="DN123" s="959"/>
      <c r="DO123" s="959"/>
      <c r="DP123" s="960"/>
      <c r="DQ123" s="961">
        <v>33180</v>
      </c>
      <c r="DR123" s="959"/>
      <c r="DS123" s="959"/>
      <c r="DT123" s="959"/>
      <c r="DU123" s="960"/>
      <c r="DV123" s="962">
        <v>1.7</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81.3</v>
      </c>
      <c r="BR124" s="1027"/>
      <c r="BS124" s="1027"/>
      <c r="BT124" s="1027"/>
      <c r="BU124" s="1027"/>
      <c r="BV124" s="1027">
        <v>94.9</v>
      </c>
      <c r="BW124" s="1027"/>
      <c r="BX124" s="1027"/>
      <c r="BY124" s="1027"/>
      <c r="BZ124" s="1027"/>
      <c r="CA124" s="1027">
        <v>81.599999999999994</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7664</v>
      </c>
      <c r="DH124" s="986"/>
      <c r="DI124" s="986"/>
      <c r="DJ124" s="986"/>
      <c r="DK124" s="987"/>
      <c r="DL124" s="985">
        <v>8081</v>
      </c>
      <c r="DM124" s="986"/>
      <c r="DN124" s="986"/>
      <c r="DO124" s="986"/>
      <c r="DP124" s="987"/>
      <c r="DQ124" s="985">
        <v>6814</v>
      </c>
      <c r="DR124" s="986"/>
      <c r="DS124" s="986"/>
      <c r="DT124" s="986"/>
      <c r="DU124" s="987"/>
      <c r="DV124" s="988">
        <v>0.4</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1285</v>
      </c>
      <c r="AB127" s="959"/>
      <c r="AC127" s="959"/>
      <c r="AD127" s="959"/>
      <c r="AE127" s="960"/>
      <c r="AF127" s="961">
        <v>1307</v>
      </c>
      <c r="AG127" s="959"/>
      <c r="AH127" s="959"/>
      <c r="AI127" s="959"/>
      <c r="AJ127" s="960"/>
      <c r="AK127" s="961">
        <v>1261</v>
      </c>
      <c r="AL127" s="959"/>
      <c r="AM127" s="959"/>
      <c r="AN127" s="959"/>
      <c r="AO127" s="960"/>
      <c r="AP127" s="962">
        <v>0.1</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3748</v>
      </c>
      <c r="AB128" s="1046"/>
      <c r="AC128" s="1046"/>
      <c r="AD128" s="1046"/>
      <c r="AE128" s="1047"/>
      <c r="AF128" s="1048">
        <v>2681</v>
      </c>
      <c r="AG128" s="1046"/>
      <c r="AH128" s="1046"/>
      <c r="AI128" s="1046"/>
      <c r="AJ128" s="1047"/>
      <c r="AK128" s="1048">
        <v>1771</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2629208</v>
      </c>
      <c r="AB129" s="959"/>
      <c r="AC129" s="959"/>
      <c r="AD129" s="959"/>
      <c r="AE129" s="960"/>
      <c r="AF129" s="961">
        <v>2565377</v>
      </c>
      <c r="AG129" s="959"/>
      <c r="AH129" s="959"/>
      <c r="AI129" s="959"/>
      <c r="AJ129" s="960"/>
      <c r="AK129" s="961">
        <v>2562876</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632178</v>
      </c>
      <c r="AB130" s="959"/>
      <c r="AC130" s="959"/>
      <c r="AD130" s="959"/>
      <c r="AE130" s="960"/>
      <c r="AF130" s="961">
        <v>635115</v>
      </c>
      <c r="AG130" s="959"/>
      <c r="AH130" s="959"/>
      <c r="AI130" s="959"/>
      <c r="AJ130" s="960"/>
      <c r="AK130" s="961">
        <v>627991</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1997030</v>
      </c>
      <c r="AB131" s="986"/>
      <c r="AC131" s="986"/>
      <c r="AD131" s="986"/>
      <c r="AE131" s="987"/>
      <c r="AF131" s="985">
        <v>1930262</v>
      </c>
      <c r="AG131" s="986"/>
      <c r="AH131" s="986"/>
      <c r="AI131" s="986"/>
      <c r="AJ131" s="987"/>
      <c r="AK131" s="985">
        <v>1934885</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81.599999999999994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11.681146500000001</v>
      </c>
      <c r="AB132" s="1097"/>
      <c r="AC132" s="1097"/>
      <c r="AD132" s="1097"/>
      <c r="AE132" s="1098"/>
      <c r="AF132" s="1099">
        <v>12.18953696</v>
      </c>
      <c r="AG132" s="1097"/>
      <c r="AH132" s="1097"/>
      <c r="AI132" s="1097"/>
      <c r="AJ132" s="1098"/>
      <c r="AK132" s="1099">
        <v>12.12397636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12.6</v>
      </c>
      <c r="AB133" s="1080"/>
      <c r="AC133" s="1080"/>
      <c r="AD133" s="1080"/>
      <c r="AE133" s="1081"/>
      <c r="AF133" s="1079">
        <v>12.3</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SbeUCnwZDzDjzRCPp/b4ZsUPJXD3SZ9JEf00QTmEN+buHONPYuvoQCmfronfLvHZ6IEAAcssoTGkiElOxUDuA==" saltValue="X1BHirfvo91oV2n45ZOH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H3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CbnpyhO46ndrkGPyfRgZj14ZWAGWwKWv/hpCh0rvn1MRnPwFSuWsEClNBnulsZVl/mIHMd1UL6DuKjsRszByQ==" saltValue="QkREg4wD9sX8eQGoUc/c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Zl5eqW0q5LGLvr+RxaTMiLl5Ttw7lTQ7atplu59JqJXNSfUd7HnLuuW4MQKrd0M1hysaUg22egQqV9zGj+B8g==" saltValue="ZF3hePeWKlPdQj24pVXcv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F48" workbookViewId="0">
      <selection activeCell="AO32" sqref="AO3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880488</v>
      </c>
      <c r="AP9" s="281">
        <v>272597</v>
      </c>
      <c r="AQ9" s="282">
        <v>217348</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92267</v>
      </c>
      <c r="AP10" s="284">
        <v>28566</v>
      </c>
      <c r="AQ10" s="285">
        <v>32038</v>
      </c>
      <c r="AR10" s="286">
        <v>-10.8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835</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28102</v>
      </c>
      <c r="AP13" s="284">
        <v>8700</v>
      </c>
      <c r="AQ13" s="285">
        <v>7824</v>
      </c>
      <c r="AR13" s="286">
        <v>11.2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23431</v>
      </c>
      <c r="AP14" s="284">
        <v>7254</v>
      </c>
      <c r="AQ14" s="285">
        <v>4511</v>
      </c>
      <c r="AR14" s="286">
        <v>60.8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-54774</v>
      </c>
      <c r="AP15" s="284">
        <v>-16958</v>
      </c>
      <c r="AQ15" s="285">
        <v>-13520</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969514</v>
      </c>
      <c r="AP16" s="284">
        <v>300159</v>
      </c>
      <c r="AQ16" s="285">
        <v>249036</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20.74</v>
      </c>
      <c r="AP21" s="298">
        <v>21</v>
      </c>
      <c r="AQ21" s="299">
        <v>-0.26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96.7</v>
      </c>
      <c r="AP22" s="303">
        <v>95.5</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743456</v>
      </c>
      <c r="AP32" s="312">
        <v>230172</v>
      </c>
      <c r="AQ32" s="313">
        <v>141939</v>
      </c>
      <c r="AR32" s="314">
        <v>62.2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116718</v>
      </c>
      <c r="AP35" s="312">
        <v>36136</v>
      </c>
      <c r="AQ35" s="313">
        <v>33103</v>
      </c>
      <c r="AR35" s="314">
        <v>9.1999999999999993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2843</v>
      </c>
      <c r="AP36" s="312">
        <v>880</v>
      </c>
      <c r="AQ36" s="313">
        <v>3141</v>
      </c>
      <c r="AR36" s="314">
        <v>-72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1261</v>
      </c>
      <c r="AP37" s="312">
        <v>390</v>
      </c>
      <c r="AQ37" s="313">
        <v>429</v>
      </c>
      <c r="AR37" s="314">
        <v>-9.1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69</v>
      </c>
      <c r="AP38" s="315">
        <v>21</v>
      </c>
      <c r="AQ38" s="316">
        <v>16</v>
      </c>
      <c r="AR38" s="304">
        <v>31.3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-1771</v>
      </c>
      <c r="AP39" s="312">
        <v>-548</v>
      </c>
      <c r="AQ39" s="313">
        <v>-2776</v>
      </c>
      <c r="AR39" s="314">
        <v>-80.3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-627991</v>
      </c>
      <c r="AP40" s="312">
        <v>-194424</v>
      </c>
      <c r="AQ40" s="313">
        <v>-127875</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234585</v>
      </c>
      <c r="AP41" s="312">
        <v>72627</v>
      </c>
      <c r="AQ41" s="313">
        <v>47977</v>
      </c>
      <c r="AR41" s="314">
        <v>51.4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443992</v>
      </c>
      <c r="AN51" s="334">
        <v>128955</v>
      </c>
      <c r="AO51" s="335">
        <v>-29.2</v>
      </c>
      <c r="AP51" s="336">
        <v>264232</v>
      </c>
      <c r="AQ51" s="337">
        <v>15.8</v>
      </c>
      <c r="AR51" s="338">
        <v>-45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160350</v>
      </c>
      <c r="AN52" s="342">
        <v>46573</v>
      </c>
      <c r="AO52" s="343">
        <v>10.1</v>
      </c>
      <c r="AP52" s="344">
        <v>133959</v>
      </c>
      <c r="AQ52" s="345">
        <v>13.9</v>
      </c>
      <c r="AR52" s="346">
        <v>-3.8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429200</v>
      </c>
      <c r="AN53" s="334">
        <v>125976</v>
      </c>
      <c r="AO53" s="335">
        <v>-2.2999999999999998</v>
      </c>
      <c r="AP53" s="336">
        <v>263613</v>
      </c>
      <c r="AQ53" s="337">
        <v>-0.2</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212588</v>
      </c>
      <c r="AN54" s="342">
        <v>62397</v>
      </c>
      <c r="AO54" s="343">
        <v>34</v>
      </c>
      <c r="AP54" s="344">
        <v>128823</v>
      </c>
      <c r="AQ54" s="345">
        <v>-3.8</v>
      </c>
      <c r="AR54" s="346">
        <v>37.799999999999997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437395</v>
      </c>
      <c r="AN55" s="334">
        <v>130605</v>
      </c>
      <c r="AO55" s="335">
        <v>3.7</v>
      </c>
      <c r="AP55" s="336">
        <v>330026</v>
      </c>
      <c r="AQ55" s="337">
        <v>25.2</v>
      </c>
      <c r="AR55" s="338">
        <v>-21.5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270107</v>
      </c>
      <c r="AN56" s="342">
        <v>80653</v>
      </c>
      <c r="AO56" s="343">
        <v>29.3</v>
      </c>
      <c r="AP56" s="344">
        <v>141075</v>
      </c>
      <c r="AQ56" s="345">
        <v>9.5</v>
      </c>
      <c r="AR56" s="346">
        <v>19.8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492575</v>
      </c>
      <c r="AN57" s="334">
        <v>149764</v>
      </c>
      <c r="AO57" s="335">
        <v>14.7</v>
      </c>
      <c r="AP57" s="336">
        <v>278179</v>
      </c>
      <c r="AQ57" s="337">
        <v>-15.7</v>
      </c>
      <c r="AR57" s="338">
        <v>30.4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336214</v>
      </c>
      <c r="AN58" s="342">
        <v>102224</v>
      </c>
      <c r="AO58" s="343">
        <v>26.7</v>
      </c>
      <c r="AP58" s="344">
        <v>122182</v>
      </c>
      <c r="AQ58" s="345">
        <v>-13.4</v>
      </c>
      <c r="AR58" s="346">
        <v>40.1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471519</v>
      </c>
      <c r="AN59" s="334">
        <v>145981</v>
      </c>
      <c r="AO59" s="335">
        <v>-2.5</v>
      </c>
      <c r="AP59" s="336">
        <v>283153</v>
      </c>
      <c r="AQ59" s="337">
        <v>1.8</v>
      </c>
      <c r="AR59" s="338">
        <v>-4.3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210693</v>
      </c>
      <c r="AN60" s="342">
        <v>65230</v>
      </c>
      <c r="AO60" s="343">
        <v>-36.200000000000003</v>
      </c>
      <c r="AP60" s="344">
        <v>127593</v>
      </c>
      <c r="AQ60" s="345">
        <v>4.4000000000000004</v>
      </c>
      <c r="AR60" s="346">
        <v>-40.6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454936</v>
      </c>
      <c r="AN61" s="349">
        <v>136256</v>
      </c>
      <c r="AO61" s="350">
        <v>-3.1</v>
      </c>
      <c r="AP61" s="351">
        <v>283841</v>
      </c>
      <c r="AQ61" s="352">
        <v>5.4</v>
      </c>
      <c r="AR61" s="338">
        <v>-8.5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237990</v>
      </c>
      <c r="AN62" s="342">
        <v>71415</v>
      </c>
      <c r="AO62" s="343">
        <v>12.8</v>
      </c>
      <c r="AP62" s="344">
        <v>130726</v>
      </c>
      <c r="AQ62" s="345">
        <v>2.1</v>
      </c>
      <c r="AR62" s="346">
        <v>10.7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qOp5zNNrUs/AaF2MFst4Xmm17Mv/fZSYwZWB+0cYS6CeV3q/waVFLPrW21nQxOixXbE/9xUhfGWWbrGL3v71g==" saltValue="ECAlm+evdVW2cuS3aHTY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MZFxD/Hkw5/3CBWBaIHNFWJSKFTTsAXS/YV9GEuCXTptV9kN2ALngECZIt/orfOs1BSbkgCKyLC/H7oIxuabcw==" saltValue="5DzPyNbyDgtryC0k0Dm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N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F+0huMgw5wC4cpHiwz9784cqTyrolRT6D5Fdi37Iy3kbEdYgrevaW9hrfzE4r7A42Ys0Zo21w3UShnX0IaOWpQ==" saltValue="WZIxY+0fzFCzxUXv4dsL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30.58</v>
      </c>
      <c r="G47" s="12">
        <v>14.76</v>
      </c>
      <c r="H47" s="12">
        <v>32.6</v>
      </c>
      <c r="I47" s="12">
        <v>37.24</v>
      </c>
      <c r="J47" s="13">
        <v>31.66</v>
      </c>
    </row>
    <row r="48" spans="2:10" ht="57.75" customHeight="1" x14ac:dyDescent="0.15">
      <c r="B48" s="14"/>
      <c r="C48" s="1141" t="s">
        <v>4</v>
      </c>
      <c r="D48" s="1141"/>
      <c r="E48" s="1142"/>
      <c r="F48" s="15">
        <v>5.19</v>
      </c>
      <c r="G48" s="16">
        <v>5.53</v>
      </c>
      <c r="H48" s="16">
        <v>5.14</v>
      </c>
      <c r="I48" s="16">
        <v>5.83</v>
      </c>
      <c r="J48" s="17">
        <v>6.03</v>
      </c>
    </row>
    <row r="49" spans="2:10" ht="57.75" customHeight="1" thickBot="1" x14ac:dyDescent="0.2">
      <c r="B49" s="18"/>
      <c r="C49" s="1143" t="s">
        <v>5</v>
      </c>
      <c r="D49" s="1143"/>
      <c r="E49" s="1144"/>
      <c r="F49" s="19" t="s">
        <v>534</v>
      </c>
      <c r="G49" s="20" t="s">
        <v>535</v>
      </c>
      <c r="H49" s="20">
        <v>19.079999999999998</v>
      </c>
      <c r="I49" s="20">
        <v>4.3899999999999997</v>
      </c>
      <c r="J49" s="21" t="s">
        <v>536</v>
      </c>
    </row>
    <row r="50" spans="2:10" x14ac:dyDescent="0.15"/>
  </sheetData>
  <sheetProtection algorithmName="SHA-512" hashValue="brbVIiOSis9wWiPl5mOSKU+uACGX8pLmzbglye7i0Jh20iPGjij0lwKRVKpGPPRV9CW9xyzkGnxdBvvGMOrl8g==" saltValue="N/q9aZqoNizFih8ihY+E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30"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5.18</v>
      </c>
      <c r="G34" s="33">
        <v>5.53</v>
      </c>
      <c r="H34" s="33">
        <v>5.14</v>
      </c>
      <c r="I34" s="33">
        <v>6.82</v>
      </c>
      <c r="J34" s="34">
        <v>6.03</v>
      </c>
      <c r="K34" s="22"/>
      <c r="L34" s="22"/>
      <c r="M34" s="22"/>
      <c r="N34" s="22"/>
      <c r="O34" s="22"/>
      <c r="P34" s="22"/>
    </row>
    <row r="35" spans="1:16" ht="39" customHeight="1" x14ac:dyDescent="0.15">
      <c r="A35" s="22"/>
      <c r="B35" s="35"/>
      <c r="C35" s="1145" t="s">
        <v>538</v>
      </c>
      <c r="D35" s="1146"/>
      <c r="E35" s="1147"/>
      <c r="F35" s="36">
        <v>0.83</v>
      </c>
      <c r="G35" s="37">
        <v>0.88</v>
      </c>
      <c r="H35" s="37">
        <v>1.02</v>
      </c>
      <c r="I35" s="37">
        <v>2.61</v>
      </c>
      <c r="J35" s="38">
        <v>2.61</v>
      </c>
      <c r="K35" s="22"/>
      <c r="L35" s="22"/>
      <c r="M35" s="22"/>
      <c r="N35" s="22"/>
      <c r="O35" s="22"/>
      <c r="P35" s="22"/>
    </row>
    <row r="36" spans="1:16" ht="39" customHeight="1" x14ac:dyDescent="0.15">
      <c r="A36" s="22"/>
      <c r="B36" s="35"/>
      <c r="C36" s="1145" t="s">
        <v>539</v>
      </c>
      <c r="D36" s="1146"/>
      <c r="E36" s="1147"/>
      <c r="F36" s="36">
        <v>1.24</v>
      </c>
      <c r="G36" s="37">
        <v>0.59</v>
      </c>
      <c r="H36" s="37">
        <v>0.99</v>
      </c>
      <c r="I36" s="37">
        <v>1.2</v>
      </c>
      <c r="J36" s="38">
        <v>0.96</v>
      </c>
      <c r="K36" s="22"/>
      <c r="L36" s="22"/>
      <c r="M36" s="22"/>
      <c r="N36" s="22"/>
      <c r="O36" s="22"/>
      <c r="P36" s="22"/>
    </row>
    <row r="37" spans="1:16" ht="39" customHeight="1" x14ac:dyDescent="0.15">
      <c r="A37" s="22"/>
      <c r="B37" s="35"/>
      <c r="C37" s="1145" t="s">
        <v>540</v>
      </c>
      <c r="D37" s="1146"/>
      <c r="E37" s="1147"/>
      <c r="F37" s="36">
        <v>0.37</v>
      </c>
      <c r="G37" s="37">
        <v>0.45</v>
      </c>
      <c r="H37" s="37">
        <v>0.34</v>
      </c>
      <c r="I37" s="37">
        <v>0.3</v>
      </c>
      <c r="J37" s="38">
        <v>0.3</v>
      </c>
      <c r="K37" s="22"/>
      <c r="L37" s="22"/>
      <c r="M37" s="22"/>
      <c r="N37" s="22"/>
      <c r="O37" s="22"/>
      <c r="P37" s="22"/>
    </row>
    <row r="38" spans="1:16" ht="39" customHeight="1" x14ac:dyDescent="0.15">
      <c r="A38" s="22"/>
      <c r="B38" s="35"/>
      <c r="C38" s="1145" t="s">
        <v>541</v>
      </c>
      <c r="D38" s="1146"/>
      <c r="E38" s="1147"/>
      <c r="F38" s="36">
        <v>0</v>
      </c>
      <c r="G38" s="37">
        <v>0</v>
      </c>
      <c r="H38" s="37">
        <v>0</v>
      </c>
      <c r="I38" s="37">
        <v>0</v>
      </c>
      <c r="J38" s="38">
        <v>0</v>
      </c>
      <c r="K38" s="22"/>
      <c r="L38" s="22"/>
      <c r="M38" s="22"/>
      <c r="N38" s="22"/>
      <c r="O38" s="22"/>
      <c r="P38" s="22"/>
    </row>
    <row r="39" spans="1:16" ht="39" customHeight="1" x14ac:dyDescent="0.15">
      <c r="A39" s="22"/>
      <c r="B39" s="35"/>
      <c r="C39" s="1145" t="s">
        <v>542</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CdKjeGYeGCKlp8CAU3BLrkOUn+u5AAteBSDc4U73dYvQQ89WDrA2N0EXO6oQ43XzYpEyP+QCfFuXiVPSNh2uw==" saltValue="wq4sGn4WO3jkrez71Au5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3"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694</v>
      </c>
      <c r="L45" s="60">
        <v>743</v>
      </c>
      <c r="M45" s="60">
        <v>745</v>
      </c>
      <c r="N45" s="60">
        <v>750</v>
      </c>
      <c r="O45" s="61">
        <v>743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122</v>
      </c>
      <c r="L48" s="64">
        <v>123</v>
      </c>
      <c r="M48" s="64">
        <v>120</v>
      </c>
      <c r="N48" s="64">
        <v>119</v>
      </c>
      <c r="O48" s="65">
        <v>117</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2</v>
      </c>
      <c r="N49" s="64">
        <v>3</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605</v>
      </c>
      <c r="L52" s="64">
        <v>631</v>
      </c>
      <c r="M52" s="64">
        <v>636</v>
      </c>
      <c r="N52" s="64">
        <v>638</v>
      </c>
      <c r="O52" s="65">
        <v>630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214</v>
      </c>
      <c r="L53" s="69">
        <v>238</v>
      </c>
      <c r="M53" s="69">
        <v>232</v>
      </c>
      <c r="N53" s="69">
        <v>235</v>
      </c>
      <c r="O53" s="70">
        <v>234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ctnPdpRu3H/96v4J3zxHx2SNNEklD7fYtWcmD+PIn9W3HFm+S40QM4f7v25A3hI6xQU/+9YPwQIny3IqVhT5w==" saltValue="3o/0tQ8khMn0bftwCzrq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40" zoomScale="85" zoomScaleNormal="85" zoomScaleSheetLayoutView="100" workbookViewId="0">
      <selection activeCell="M46" sqref="M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6189</v>
      </c>
      <c r="J41" s="356">
        <v>5717</v>
      </c>
      <c r="K41" s="356">
        <v>5191</v>
      </c>
      <c r="L41" s="356">
        <v>4640</v>
      </c>
      <c r="M41" s="357">
        <v>4195</v>
      </c>
    </row>
    <row r="42" spans="2:13" ht="27.75" customHeight="1" x14ac:dyDescent="0.15">
      <c r="B42" s="1186"/>
      <c r="C42" s="1187"/>
      <c r="D42" s="106"/>
      <c r="E42" s="1192" t="s">
        <v>32</v>
      </c>
      <c r="F42" s="1192"/>
      <c r="G42" s="1192"/>
      <c r="H42" s="1193"/>
      <c r="I42" s="358" t="s">
        <v>490</v>
      </c>
      <c r="J42" s="359" t="s">
        <v>490</v>
      </c>
      <c r="K42" s="359" t="s">
        <v>490</v>
      </c>
      <c r="L42" s="359" t="s">
        <v>490</v>
      </c>
      <c r="M42" s="360" t="s">
        <v>490</v>
      </c>
    </row>
    <row r="43" spans="2:13" ht="27.75" customHeight="1" x14ac:dyDescent="0.15">
      <c r="B43" s="1186"/>
      <c r="C43" s="1187"/>
      <c r="D43" s="106"/>
      <c r="E43" s="1192" t="s">
        <v>33</v>
      </c>
      <c r="F43" s="1192"/>
      <c r="G43" s="1192"/>
      <c r="H43" s="1193"/>
      <c r="I43" s="358">
        <v>1119</v>
      </c>
      <c r="J43" s="359">
        <v>1118</v>
      </c>
      <c r="K43" s="359">
        <v>1033</v>
      </c>
      <c r="L43" s="359">
        <v>988</v>
      </c>
      <c r="M43" s="360">
        <v>901</v>
      </c>
    </row>
    <row r="44" spans="2:13" ht="27.75" customHeight="1" x14ac:dyDescent="0.15">
      <c r="B44" s="1186"/>
      <c r="C44" s="1187"/>
      <c r="D44" s="106"/>
      <c r="E44" s="1192" t="s">
        <v>34</v>
      </c>
      <c r="F44" s="1192"/>
      <c r="G44" s="1192"/>
      <c r="H44" s="1193"/>
      <c r="I44" s="358">
        <v>235</v>
      </c>
      <c r="J44" s="359">
        <v>230</v>
      </c>
      <c r="K44" s="359">
        <v>2628</v>
      </c>
      <c r="L44" s="359">
        <v>3480</v>
      </c>
      <c r="M44" s="360">
        <v>3460</v>
      </c>
    </row>
    <row r="45" spans="2:13" ht="27.75" customHeight="1" x14ac:dyDescent="0.15">
      <c r="B45" s="1186"/>
      <c r="C45" s="1187"/>
      <c r="D45" s="106"/>
      <c r="E45" s="1192" t="s">
        <v>35</v>
      </c>
      <c r="F45" s="1192"/>
      <c r="G45" s="1192"/>
      <c r="H45" s="1193"/>
      <c r="I45" s="358">
        <v>236</v>
      </c>
      <c r="J45" s="359">
        <v>202</v>
      </c>
      <c r="K45" s="359">
        <v>185</v>
      </c>
      <c r="L45" s="359">
        <v>170</v>
      </c>
      <c r="M45" s="360">
        <v>132</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1239</v>
      </c>
      <c r="J50" s="359">
        <v>1332</v>
      </c>
      <c r="K50" s="359">
        <v>1690</v>
      </c>
      <c r="L50" s="359">
        <v>1770</v>
      </c>
      <c r="M50" s="360">
        <v>1865</v>
      </c>
    </row>
    <row r="51" spans="2:13" ht="27.75" customHeight="1" x14ac:dyDescent="0.15">
      <c r="B51" s="1186"/>
      <c r="C51" s="1187"/>
      <c r="D51" s="106"/>
      <c r="E51" s="1192" t="s">
        <v>42</v>
      </c>
      <c r="F51" s="1192"/>
      <c r="G51" s="1192"/>
      <c r="H51" s="1193"/>
      <c r="I51" s="358">
        <v>14</v>
      </c>
      <c r="J51" s="359">
        <v>9</v>
      </c>
      <c r="K51" s="359">
        <v>6</v>
      </c>
      <c r="L51" s="359">
        <v>11</v>
      </c>
      <c r="M51" s="360">
        <v>18</v>
      </c>
    </row>
    <row r="52" spans="2:13" ht="27.75" customHeight="1" x14ac:dyDescent="0.15">
      <c r="B52" s="1188"/>
      <c r="C52" s="1189"/>
      <c r="D52" s="106"/>
      <c r="E52" s="1192" t="s">
        <v>43</v>
      </c>
      <c r="F52" s="1192"/>
      <c r="G52" s="1192"/>
      <c r="H52" s="1193"/>
      <c r="I52" s="358">
        <v>5449</v>
      </c>
      <c r="J52" s="359">
        <v>5963</v>
      </c>
      <c r="K52" s="359">
        <v>5716</v>
      </c>
      <c r="L52" s="359">
        <v>5664</v>
      </c>
      <c r="M52" s="360">
        <v>5224</v>
      </c>
    </row>
    <row r="53" spans="2:13" ht="27.75" customHeight="1" thickBot="1" x14ac:dyDescent="0.2">
      <c r="B53" s="1199" t="s">
        <v>19</v>
      </c>
      <c r="C53" s="1200"/>
      <c r="D53" s="110"/>
      <c r="E53" s="1201" t="s">
        <v>44</v>
      </c>
      <c r="F53" s="1201"/>
      <c r="G53" s="1201"/>
      <c r="H53" s="1202"/>
      <c r="I53" s="361">
        <v>1077</v>
      </c>
      <c r="J53" s="362">
        <v>-36</v>
      </c>
      <c r="K53" s="362">
        <v>1624</v>
      </c>
      <c r="L53" s="362">
        <v>1833</v>
      </c>
      <c r="M53" s="363">
        <v>1580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EmCY2Lnc7KCysAFRHwlwDELkz8+ilg1OkazIwRBv7s1OoeaF8vXkL52kgTDK1IF1p0Ra/+IBXiR5/n2q6WmRg==" saltValue="+RMkB0VA05mHbJt13ubW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6"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857</v>
      </c>
      <c r="G55" s="122">
        <v>955</v>
      </c>
      <c r="H55" s="123">
        <v>811</v>
      </c>
    </row>
    <row r="56" spans="2:8" ht="52.5" customHeight="1" x14ac:dyDescent="0.15">
      <c r="B56" s="124"/>
      <c r="C56" s="1213" t="s">
        <v>47</v>
      </c>
      <c r="D56" s="1213"/>
      <c r="E56" s="1214"/>
      <c r="F56" s="125">
        <v>133</v>
      </c>
      <c r="G56" s="125">
        <v>71</v>
      </c>
      <c r="H56" s="126">
        <v>69</v>
      </c>
    </row>
    <row r="57" spans="2:8" ht="53.25" customHeight="1" x14ac:dyDescent="0.15">
      <c r="B57" s="124"/>
      <c r="C57" s="1215" t="s">
        <v>48</v>
      </c>
      <c r="D57" s="1215"/>
      <c r="E57" s="1216"/>
      <c r="F57" s="127">
        <v>591</v>
      </c>
      <c r="G57" s="127">
        <v>656</v>
      </c>
      <c r="H57" s="128">
        <v>885</v>
      </c>
    </row>
    <row r="58" spans="2:8" ht="45.75" customHeight="1" x14ac:dyDescent="0.15">
      <c r="B58" s="129"/>
      <c r="C58" s="1203" t="s">
        <v>563</v>
      </c>
      <c r="D58" s="1204"/>
      <c r="E58" s="1205"/>
      <c r="F58" s="130">
        <v>348</v>
      </c>
      <c r="G58" s="130">
        <v>399</v>
      </c>
      <c r="H58" s="131">
        <v>484</v>
      </c>
    </row>
    <row r="59" spans="2:8" ht="45.75" customHeight="1" x14ac:dyDescent="0.15">
      <c r="B59" s="129"/>
      <c r="C59" s="1203" t="s">
        <v>564</v>
      </c>
      <c r="D59" s="1204"/>
      <c r="E59" s="1205"/>
      <c r="F59" s="130">
        <v>120</v>
      </c>
      <c r="G59" s="130">
        <v>133</v>
      </c>
      <c r="H59" s="131">
        <v>282</v>
      </c>
    </row>
    <row r="60" spans="2:8" ht="45.75" customHeight="1" x14ac:dyDescent="0.15">
      <c r="B60" s="129"/>
      <c r="C60" s="1203" t="s">
        <v>565</v>
      </c>
      <c r="D60" s="1204"/>
      <c r="E60" s="1205"/>
      <c r="F60" s="130">
        <v>49</v>
      </c>
      <c r="G60" s="130">
        <v>49</v>
      </c>
      <c r="H60" s="131">
        <v>49</v>
      </c>
    </row>
    <row r="61" spans="2:8" ht="45.75" customHeight="1" x14ac:dyDescent="0.15">
      <c r="B61" s="129"/>
      <c r="C61" s="1203" t="s">
        <v>566</v>
      </c>
      <c r="D61" s="1204"/>
      <c r="E61" s="1205"/>
      <c r="F61" s="130">
        <v>10</v>
      </c>
      <c r="G61" s="130">
        <v>18</v>
      </c>
      <c r="H61" s="131">
        <v>18</v>
      </c>
    </row>
    <row r="62" spans="2:8" ht="45.75" customHeight="1" thickBot="1" x14ac:dyDescent="0.2">
      <c r="B62" s="132"/>
      <c r="C62" s="1206" t="s">
        <v>567</v>
      </c>
      <c r="D62" s="1207"/>
      <c r="E62" s="1208"/>
      <c r="F62" s="133">
        <v>16</v>
      </c>
      <c r="G62" s="133">
        <v>14</v>
      </c>
      <c r="H62" s="134">
        <v>13</v>
      </c>
    </row>
    <row r="63" spans="2:8" ht="52.5" customHeight="1" thickBot="1" x14ac:dyDescent="0.2">
      <c r="B63" s="135"/>
      <c r="C63" s="1209" t="s">
        <v>49</v>
      </c>
      <c r="D63" s="1209"/>
      <c r="E63" s="1210"/>
      <c r="F63" s="136">
        <v>1581</v>
      </c>
      <c r="G63" s="136">
        <v>1682</v>
      </c>
      <c r="H63" s="137">
        <v>1765</v>
      </c>
    </row>
    <row r="64" spans="2:8" x14ac:dyDescent="0.15"/>
  </sheetData>
  <sheetProtection algorithmName="SHA-512" hashValue="wHR0hLPNe015kexzsXTx6VFMGBxoSa0xzB0MfYNznTFWlay8cgK9KwzlULKyv+12NqPPkYtfHW5B47izvodqWA==" saltValue="ET0x7TwN4qPAWvOys8ys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128955</v>
      </c>
      <c r="E3" s="156"/>
      <c r="F3" s="157">
        <v>264232</v>
      </c>
      <c r="G3" s="158"/>
      <c r="H3" s="159"/>
    </row>
    <row r="4" spans="1:8" x14ac:dyDescent="0.15">
      <c r="A4" s="160"/>
      <c r="B4" s="161"/>
      <c r="C4" s="162"/>
      <c r="D4" s="163">
        <v>46573</v>
      </c>
      <c r="E4" s="164"/>
      <c r="F4" s="165">
        <v>133959</v>
      </c>
      <c r="G4" s="166"/>
      <c r="H4" s="167"/>
    </row>
    <row r="5" spans="1:8" x14ac:dyDescent="0.15">
      <c r="A5" s="148" t="s">
        <v>523</v>
      </c>
      <c r="B5" s="153"/>
      <c r="C5" s="154"/>
      <c r="D5" s="155">
        <v>125976</v>
      </c>
      <c r="E5" s="156"/>
      <c r="F5" s="157">
        <v>263613</v>
      </c>
      <c r="G5" s="158"/>
      <c r="H5" s="159"/>
    </row>
    <row r="6" spans="1:8" x14ac:dyDescent="0.15">
      <c r="A6" s="160"/>
      <c r="B6" s="161"/>
      <c r="C6" s="162"/>
      <c r="D6" s="163">
        <v>62397</v>
      </c>
      <c r="E6" s="164"/>
      <c r="F6" s="165">
        <v>128823</v>
      </c>
      <c r="G6" s="166"/>
      <c r="H6" s="167"/>
    </row>
    <row r="7" spans="1:8" x14ac:dyDescent="0.15">
      <c r="A7" s="148" t="s">
        <v>524</v>
      </c>
      <c r="B7" s="153"/>
      <c r="C7" s="154"/>
      <c r="D7" s="155">
        <v>130605</v>
      </c>
      <c r="E7" s="156"/>
      <c r="F7" s="157">
        <v>330026</v>
      </c>
      <c r="G7" s="158"/>
      <c r="H7" s="159"/>
    </row>
    <row r="8" spans="1:8" x14ac:dyDescent="0.15">
      <c r="A8" s="160"/>
      <c r="B8" s="161"/>
      <c r="C8" s="162"/>
      <c r="D8" s="163">
        <v>80653</v>
      </c>
      <c r="E8" s="164"/>
      <c r="F8" s="165">
        <v>141075</v>
      </c>
      <c r="G8" s="166"/>
      <c r="H8" s="167"/>
    </row>
    <row r="9" spans="1:8" x14ac:dyDescent="0.15">
      <c r="A9" s="148" t="s">
        <v>525</v>
      </c>
      <c r="B9" s="153"/>
      <c r="C9" s="154"/>
      <c r="D9" s="155">
        <v>149764</v>
      </c>
      <c r="E9" s="156"/>
      <c r="F9" s="157">
        <v>278179</v>
      </c>
      <c r="G9" s="158"/>
      <c r="H9" s="159"/>
    </row>
    <row r="10" spans="1:8" x14ac:dyDescent="0.15">
      <c r="A10" s="160"/>
      <c r="B10" s="161"/>
      <c r="C10" s="162"/>
      <c r="D10" s="163">
        <v>102224</v>
      </c>
      <c r="E10" s="164"/>
      <c r="F10" s="165">
        <v>122182</v>
      </c>
      <c r="G10" s="166"/>
      <c r="H10" s="167"/>
    </row>
    <row r="11" spans="1:8" x14ac:dyDescent="0.15">
      <c r="A11" s="148" t="s">
        <v>526</v>
      </c>
      <c r="B11" s="153"/>
      <c r="C11" s="154"/>
      <c r="D11" s="155">
        <v>145981</v>
      </c>
      <c r="E11" s="156"/>
      <c r="F11" s="157">
        <v>283153</v>
      </c>
      <c r="G11" s="158"/>
      <c r="H11" s="159"/>
    </row>
    <row r="12" spans="1:8" x14ac:dyDescent="0.15">
      <c r="A12" s="160"/>
      <c r="B12" s="161"/>
      <c r="C12" s="168"/>
      <c r="D12" s="163">
        <v>65230</v>
      </c>
      <c r="E12" s="164"/>
      <c r="F12" s="165">
        <v>127593</v>
      </c>
      <c r="G12" s="166"/>
      <c r="H12" s="167"/>
    </row>
    <row r="13" spans="1:8" x14ac:dyDescent="0.15">
      <c r="A13" s="148"/>
      <c r="B13" s="153"/>
      <c r="C13" s="169"/>
      <c r="D13" s="170">
        <v>136256</v>
      </c>
      <c r="E13" s="171"/>
      <c r="F13" s="172">
        <v>283841</v>
      </c>
      <c r="G13" s="173"/>
      <c r="H13" s="159"/>
    </row>
    <row r="14" spans="1:8" x14ac:dyDescent="0.15">
      <c r="A14" s="160"/>
      <c r="B14" s="161"/>
      <c r="C14" s="162"/>
      <c r="D14" s="163">
        <v>71415</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5.19</v>
      </c>
      <c r="C19" s="174">
        <f>ROUND(VALUE(SUBSTITUTE(実質収支比率等に係る経年分析!G$48,"▲","-")),2)</f>
        <v>5.53</v>
      </c>
      <c r="D19" s="174">
        <f>ROUND(VALUE(SUBSTITUTE(実質収支比率等に係る経年分析!H$48,"▲","-")),2)</f>
        <v>5.14</v>
      </c>
      <c r="E19" s="174">
        <f>ROUND(VALUE(SUBSTITUTE(実質収支比率等に係る経年分析!I$48,"▲","-")),2)</f>
        <v>5.83</v>
      </c>
      <c r="F19" s="174">
        <f>ROUND(VALUE(SUBSTITUTE(実質収支比率等に係る経年分析!J$48,"▲","-")),2)</f>
        <v>6.03</v>
      </c>
    </row>
    <row r="20" spans="1:11" x14ac:dyDescent="0.15">
      <c r="A20" s="174" t="s">
        <v>53</v>
      </c>
      <c r="B20" s="174">
        <f>ROUND(VALUE(SUBSTITUTE(実質収支比率等に係る経年分析!F$47,"▲","-")),2)</f>
        <v>30.58</v>
      </c>
      <c r="C20" s="174">
        <f>ROUND(VALUE(SUBSTITUTE(実質収支比率等に係る経年分析!G$47,"▲","-")),2)</f>
        <v>14.76</v>
      </c>
      <c r="D20" s="174">
        <f>ROUND(VALUE(SUBSTITUTE(実質収支比率等に係る経年分析!H$47,"▲","-")),2)</f>
        <v>32.6</v>
      </c>
      <c r="E20" s="174">
        <f>ROUND(VALUE(SUBSTITUTE(実質収支比率等に係る経年分析!I$47,"▲","-")),2)</f>
        <v>37.24</v>
      </c>
      <c r="F20" s="174">
        <f>ROUND(VALUE(SUBSTITUTE(実質収支比率等に係る経年分析!J$47,"▲","-")),2)</f>
        <v>31.66</v>
      </c>
    </row>
    <row r="21" spans="1:11" x14ac:dyDescent="0.15">
      <c r="A21" s="174" t="s">
        <v>54</v>
      </c>
      <c r="B21" s="174">
        <f>IF(ISNUMBER(VALUE(SUBSTITUTE(実質収支比率等に係る経年分析!F$49,"▲","-"))),ROUND(VALUE(SUBSTITUTE(実質収支比率等に係る経年分析!F$49,"▲","-")),2),NA())</f>
        <v>-6.55</v>
      </c>
      <c r="C21" s="174">
        <f>IF(ISNUMBER(VALUE(SUBSTITUTE(実質収支比率等に係る経年分析!G$49,"▲","-"))),ROUND(VALUE(SUBSTITUTE(実質収支比率等に係る経年分析!G$49,"▲","-")),2),NA())</f>
        <v>-12.98</v>
      </c>
      <c r="D21" s="174">
        <f>IF(ISNUMBER(VALUE(SUBSTITUTE(実質収支比率等に係る経年分析!H$49,"▲","-"))),ROUND(VALUE(SUBSTITUTE(実質収支比率等に係る経年分析!H$49,"▲","-")),2),NA())</f>
        <v>19.079999999999998</v>
      </c>
      <c r="E21" s="174">
        <f>IF(ISNUMBER(VALUE(SUBSTITUTE(実質収支比率等に係る経年分析!I$49,"▲","-"))),ROUND(VALUE(SUBSTITUTE(実質収支比率等に係る経年分析!I$49,"▲","-")),2),NA())</f>
        <v>4.3899999999999997</v>
      </c>
      <c r="F21" s="174">
        <f>IF(ISNUMBER(VALUE(SUBSTITUTE(実質収支比率等に係る経年分析!J$49,"▲","-"))),ROUND(VALUE(SUBSTITUTE(実質収支比率等に係る経年分析!J$49,"▲","-")),2),NA())</f>
        <v>-5.42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七ツ森地区下水道事業特別会計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公団分収造林特別会計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簡易水道特別会計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605</v>
      </c>
      <c r="E42" s="176"/>
      <c r="F42" s="176"/>
      <c r="G42" s="176">
        <f>'実質公債費比率（分子）の構造'!L$52</f>
        <v>631</v>
      </c>
      <c r="H42" s="176"/>
      <c r="I42" s="176"/>
      <c r="J42" s="176">
        <f>'実質公債費比率（分子）の構造'!M$52</f>
        <v>636</v>
      </c>
      <c r="K42" s="176"/>
      <c r="L42" s="176"/>
      <c r="M42" s="176">
        <f>'実質公債費比率（分子）の構造'!N$52</f>
        <v>638</v>
      </c>
      <c r="N42" s="176"/>
      <c r="O42" s="176"/>
      <c r="P42" s="176">
        <f>'実質公債費比率（分子）の構造'!O$52</f>
        <v>630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122</v>
      </c>
      <c r="C46" s="176"/>
      <c r="D46" s="176"/>
      <c r="E46" s="176">
        <f>'実質公債費比率（分子）の構造'!L$48</f>
        <v>123</v>
      </c>
      <c r="F46" s="176"/>
      <c r="G46" s="176"/>
      <c r="H46" s="176">
        <f>'実質公債費比率（分子）の構造'!M$48</f>
        <v>120</v>
      </c>
      <c r="I46" s="176"/>
      <c r="J46" s="176"/>
      <c r="K46" s="176">
        <f>'実質公債費比率（分子）の構造'!N$48</f>
        <v>119</v>
      </c>
      <c r="L46" s="176"/>
      <c r="M46" s="176"/>
      <c r="N46" s="176">
        <f>'実質公債費比率（分子）の構造'!O$48</f>
        <v>117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694</v>
      </c>
      <c r="C49" s="176"/>
      <c r="D49" s="176"/>
      <c r="E49" s="176">
        <f>'実質公債費比率（分子）の構造'!L$45</f>
        <v>743</v>
      </c>
      <c r="F49" s="176"/>
      <c r="G49" s="176"/>
      <c r="H49" s="176">
        <f>'実質公債費比率（分子）の構造'!M$45</f>
        <v>745</v>
      </c>
      <c r="I49" s="176"/>
      <c r="J49" s="176"/>
      <c r="K49" s="176">
        <f>'実質公債費比率（分子）の構造'!N$45</f>
        <v>750</v>
      </c>
      <c r="L49" s="176"/>
      <c r="M49" s="176"/>
      <c r="N49" s="176">
        <f>'実質公債費比率（分子）の構造'!O$45</f>
        <v>743</v>
      </c>
      <c r="O49" s="176"/>
      <c r="P49" s="176"/>
    </row>
    <row r="50" spans="1:16" x14ac:dyDescent="0.15">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238</v>
      </c>
      <c r="G50" s="176" t="e">
        <f>NA()</f>
        <v>#N/A</v>
      </c>
      <c r="H50" s="176" t="e">
        <f>NA()</f>
        <v>#N/A</v>
      </c>
      <c r="I50" s="176">
        <f>IF(ISNUMBER('実質公債費比率（分子）の構造'!M$53),'実質公債費比率（分子）の構造'!M$53,NA())</f>
        <v>232</v>
      </c>
      <c r="J50" s="176" t="e">
        <f>NA()</f>
        <v>#N/A</v>
      </c>
      <c r="K50" s="176" t="e">
        <f>NA()</f>
        <v>#N/A</v>
      </c>
      <c r="L50" s="176">
        <f>IF(ISNUMBER('実質公債費比率（分子）の構造'!N$53),'実質公債費比率（分子）の構造'!N$53,NA())</f>
        <v>235</v>
      </c>
      <c r="M50" s="176" t="e">
        <f>NA()</f>
        <v>#N/A</v>
      </c>
      <c r="N50" s="176" t="e">
        <f>NA()</f>
        <v>#N/A</v>
      </c>
      <c r="O50" s="176">
        <f>IF(ISNUMBER('実質公債費比率（分子）の構造'!O$53),'実質公債費比率（分子）の構造'!O$53,NA())</f>
        <v>234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5449</v>
      </c>
      <c r="E56" s="175"/>
      <c r="F56" s="175"/>
      <c r="G56" s="175">
        <f>'将来負担比率（分子）の構造'!J$52</f>
        <v>5963</v>
      </c>
      <c r="H56" s="175"/>
      <c r="I56" s="175"/>
      <c r="J56" s="175">
        <f>'将来負担比率（分子）の構造'!K$52</f>
        <v>5716</v>
      </c>
      <c r="K56" s="175"/>
      <c r="L56" s="175"/>
      <c r="M56" s="175">
        <f>'将来負担比率（分子）の構造'!L$52</f>
        <v>5664</v>
      </c>
      <c r="N56" s="175"/>
      <c r="O56" s="175"/>
      <c r="P56" s="175">
        <f>'将来負担比率（分子）の構造'!M$52</f>
        <v>5224</v>
      </c>
    </row>
    <row r="57" spans="1:16" x14ac:dyDescent="0.15">
      <c r="A57" s="175" t="s">
        <v>42</v>
      </c>
      <c r="B57" s="175"/>
      <c r="C57" s="175"/>
      <c r="D57" s="175">
        <f>'将来負担比率（分子）の構造'!I$51</f>
        <v>14</v>
      </c>
      <c r="E57" s="175"/>
      <c r="F57" s="175"/>
      <c r="G57" s="175">
        <f>'将来負担比率（分子）の構造'!J$51</f>
        <v>9</v>
      </c>
      <c r="H57" s="175"/>
      <c r="I57" s="175"/>
      <c r="J57" s="175">
        <f>'将来負担比率（分子）の構造'!K$51</f>
        <v>6</v>
      </c>
      <c r="K57" s="175"/>
      <c r="L57" s="175"/>
      <c r="M57" s="175">
        <f>'将来負担比率（分子）の構造'!L$51</f>
        <v>11</v>
      </c>
      <c r="N57" s="175"/>
      <c r="O57" s="175"/>
      <c r="P57" s="175">
        <f>'将来負担比率（分子）の構造'!M$51</f>
        <v>18</v>
      </c>
    </row>
    <row r="58" spans="1:16" x14ac:dyDescent="0.15">
      <c r="A58" s="175" t="s">
        <v>41</v>
      </c>
      <c r="B58" s="175"/>
      <c r="C58" s="175"/>
      <c r="D58" s="175">
        <f>'将来負担比率（分子）の構造'!I$50</f>
        <v>1239</v>
      </c>
      <c r="E58" s="175"/>
      <c r="F58" s="175"/>
      <c r="G58" s="175">
        <f>'将来負担比率（分子）の構造'!J$50</f>
        <v>1332</v>
      </c>
      <c r="H58" s="175"/>
      <c r="I58" s="175"/>
      <c r="J58" s="175">
        <f>'将来負担比率（分子）の構造'!K$50</f>
        <v>1690</v>
      </c>
      <c r="K58" s="175"/>
      <c r="L58" s="175"/>
      <c r="M58" s="175">
        <f>'将来負担比率（分子）の構造'!L$50</f>
        <v>1770</v>
      </c>
      <c r="N58" s="175"/>
      <c r="O58" s="175"/>
      <c r="P58" s="175">
        <f>'将来負担比率（分子）の構造'!M$50</f>
        <v>1865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236</v>
      </c>
      <c r="C62" s="175"/>
      <c r="D62" s="175"/>
      <c r="E62" s="175">
        <f>'将来負担比率（分子）の構造'!J$45</f>
        <v>202</v>
      </c>
      <c r="F62" s="175"/>
      <c r="G62" s="175"/>
      <c r="H62" s="175">
        <f>'将来負担比率（分子）の構造'!K$45</f>
        <v>185</v>
      </c>
      <c r="I62" s="175"/>
      <c r="J62" s="175"/>
      <c r="K62" s="175">
        <f>'将来負担比率（分子）の構造'!L$45</f>
        <v>170</v>
      </c>
      <c r="L62" s="175"/>
      <c r="M62" s="175"/>
      <c r="N62" s="175">
        <f>'将来負担比率（分子）の構造'!M$45</f>
        <v>132</v>
      </c>
      <c r="O62" s="175"/>
      <c r="P62" s="175"/>
    </row>
    <row r="63" spans="1:16" x14ac:dyDescent="0.15">
      <c r="A63" s="175" t="s">
        <v>34</v>
      </c>
      <c r="B63" s="175">
        <f>'将来負担比率（分子）の構造'!I$44</f>
        <v>235</v>
      </c>
      <c r="C63" s="175"/>
      <c r="D63" s="175"/>
      <c r="E63" s="175">
        <f>'将来負担比率（分子）の構造'!J$44</f>
        <v>230</v>
      </c>
      <c r="F63" s="175"/>
      <c r="G63" s="175"/>
      <c r="H63" s="175">
        <f>'将来負担比率（分子）の構造'!K$44</f>
        <v>2628</v>
      </c>
      <c r="I63" s="175"/>
      <c r="J63" s="175"/>
      <c r="K63" s="175">
        <f>'将来負担比率（分子）の構造'!L$44</f>
        <v>3480</v>
      </c>
      <c r="L63" s="175"/>
      <c r="M63" s="175"/>
      <c r="N63" s="175">
        <f>'将来負担比率（分子）の構造'!M$44</f>
        <v>3460</v>
      </c>
      <c r="O63" s="175"/>
      <c r="P63" s="175"/>
    </row>
    <row r="64" spans="1:16" x14ac:dyDescent="0.15">
      <c r="A64" s="175" t="s">
        <v>33</v>
      </c>
      <c r="B64" s="175">
        <f>'将来負担比率（分子）の構造'!I$43</f>
        <v>1119</v>
      </c>
      <c r="C64" s="175"/>
      <c r="D64" s="175"/>
      <c r="E64" s="175">
        <f>'将来負担比率（分子）の構造'!J$43</f>
        <v>1118</v>
      </c>
      <c r="F64" s="175"/>
      <c r="G64" s="175"/>
      <c r="H64" s="175">
        <f>'将来負担比率（分子）の構造'!K$43</f>
        <v>1033</v>
      </c>
      <c r="I64" s="175"/>
      <c r="J64" s="175"/>
      <c r="K64" s="175">
        <f>'将来負担比率（分子）の構造'!L$43</f>
        <v>988</v>
      </c>
      <c r="L64" s="175"/>
      <c r="M64" s="175"/>
      <c r="N64" s="175">
        <f>'将来負担比率（分子）の構造'!M$43</f>
        <v>901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6189</v>
      </c>
      <c r="C66" s="175"/>
      <c r="D66" s="175"/>
      <c r="E66" s="175">
        <f>'将来負担比率（分子）の構造'!J$41</f>
        <v>5717</v>
      </c>
      <c r="F66" s="175"/>
      <c r="G66" s="175"/>
      <c r="H66" s="175">
        <f>'将来負担比率（分子）の構造'!K$41</f>
        <v>5191</v>
      </c>
      <c r="I66" s="175"/>
      <c r="J66" s="175"/>
      <c r="K66" s="175">
        <f>'将来負担比率（分子）の構造'!L$41</f>
        <v>4640</v>
      </c>
      <c r="L66" s="175"/>
      <c r="M66" s="175"/>
      <c r="N66" s="175">
        <f>'将来負担比率（分子）の構造'!M$41</f>
        <v>4195</v>
      </c>
      <c r="O66" s="175"/>
      <c r="P66" s="175"/>
    </row>
    <row r="67" spans="1:16" x14ac:dyDescent="0.15">
      <c r="A67" s="175" t="s">
        <v>71</v>
      </c>
      <c r="B67" s="175" t="e">
        <f>NA()</f>
        <v>#N/A</v>
      </c>
      <c r="C67" s="175">
        <f>IF(ISNUMBER('将来負担比率（分子）の構造'!I$53), IF('将来負担比率（分子）の構造'!I$53 &lt; 0, 0, '将来負担比率（分子）の構造'!I$53), NA())</f>
        <v>1077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1624</v>
      </c>
      <c r="J67" s="175" t="e">
        <f>NA()</f>
        <v>#N/A</v>
      </c>
      <c r="K67" s="175" t="e">
        <f>NA()</f>
        <v>#N/A</v>
      </c>
      <c r="L67" s="175">
        <f>IF(ISNUMBER('将来負担比率（分子）の構造'!L$53), IF('将来負担比率（分子）の構造'!L$53 &lt; 0, 0, '将来負担比率（分子）の構造'!L$53), NA())</f>
        <v>1833</v>
      </c>
      <c r="M67" s="175" t="e">
        <f>NA()</f>
        <v>#N/A</v>
      </c>
      <c r="N67" s="175" t="e">
        <f>NA()</f>
        <v>#N/A</v>
      </c>
      <c r="O67" s="175">
        <f>IF(ISNUMBER('将来負担比率（分子）の構造'!M$53), IF('将来負担比率（分子）の構造'!M$53 &lt; 0, 0, '将来負担比率（分子）の構造'!M$53), NA())</f>
        <v>1580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857</v>
      </c>
      <c r="C72" s="179">
        <f>基金残高に係る経年分析!G55</f>
        <v>955</v>
      </c>
      <c r="D72" s="179">
        <f>基金残高に係る経年分析!H55</f>
        <v>811</v>
      </c>
    </row>
    <row r="73" spans="1:16" x14ac:dyDescent="0.15">
      <c r="A73" s="178" t="s">
        <v>74</v>
      </c>
      <c r="B73" s="179">
        <f>基金残高に係る経年分析!F56</f>
        <v>133</v>
      </c>
      <c r="C73" s="179">
        <f>基金残高に係る経年分析!G56</f>
        <v>71</v>
      </c>
      <c r="D73" s="179">
        <f>基金残高に係る経年分析!H56</f>
        <v>69</v>
      </c>
    </row>
    <row r="74" spans="1:16" x14ac:dyDescent="0.15">
      <c r="A74" s="178" t="s">
        <v>75</v>
      </c>
      <c r="B74" s="179">
        <f>基金残高に係る経年分析!F57</f>
        <v>591</v>
      </c>
      <c r="C74" s="179">
        <f>基金残高に係る経年分析!G57</f>
        <v>656</v>
      </c>
      <c r="D74" s="179">
        <f>基金残高に係る経年分析!H57</f>
        <v>885</v>
      </c>
    </row>
  </sheetData>
  <sheetProtection algorithmName="SHA-512" hashValue="5n8W9qLW9D43NBiDSWh86s026Oj2MvNS2venlru6160SAUNxZaS38Ez0UMTzNeym4sOTVwnZDwgDOVku2xfjTg==" saltValue="OaQps5cM+rOyCZNG40JG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大塚 翔太郎</cp:lastModifiedBy>
  <cp:lastPrinted>2025-03-11T12:14:20Z</cp:lastPrinted>
  <dcterms:created xsi:type="dcterms:W3CDTF">2025-02-19T00:59:36Z</dcterms:created>
  <dcterms:modified xsi:type="dcterms:W3CDTF">2025-03-11T12:14:55Z</dcterms:modified>
  <cp:category/>
</cp:coreProperties>
</file>